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925" tabRatio="876"/>
  </bookViews>
  <sheets>
    <sheet name="整体" sheetId="2" r:id="rId1"/>
    <sheet name="行政单位离退休" sheetId="1" r:id="rId2"/>
    <sheet name="行政运行" sheetId="17" r:id="rId3"/>
    <sheet name="一般行政管理事务" sheetId="18" r:id="rId4"/>
    <sheet name="残疾人康复" sheetId="19" r:id="rId5"/>
    <sheet name="残疾人就业" sheetId="20" r:id="rId6"/>
    <sheet name="其他残疾人事业支出" sheetId="21" r:id="rId7"/>
    <sheet name="社会福利彩票" sheetId="22" r:id="rId8"/>
    <sheet name="事业的彩票" sheetId="23" r:id="rId9"/>
    <sheet name="5" sheetId="6" state="hidden" r:id="rId10"/>
    <sheet name="6" sheetId="7" state="hidden" r:id="rId11"/>
    <sheet name="7" sheetId="8" state="hidden" r:id="rId12"/>
    <sheet name="8" sheetId="12" state="hidden" r:id="rId13"/>
    <sheet name="9" sheetId="9" state="hidden" r:id="rId14"/>
    <sheet name="10" sheetId="13" state="hidden" r:id="rId15"/>
    <sheet name="11" sheetId="14" state="hidden" r:id="rId16"/>
    <sheet name="12" sheetId="10" state="hidden" r:id="rId17"/>
    <sheet name="13" sheetId="11" state="hidden" r:id="rId18"/>
    <sheet name="14" sheetId="15" state="hidden" r:id="rId19"/>
    <sheet name="15" sheetId="16" state="hidden" r:id="rId20"/>
  </sheets>
  <externalReferences>
    <externalReference r:id="rId21"/>
  </externalReferences>
  <definedNames>
    <definedName name="_xlnm._FilterDatabase" localSheetId="8" hidden="1">事业的彩票!$A$1:$I$19</definedName>
    <definedName name="_xlnm.Print_Area" localSheetId="0">整体!$A$1:$H$51</definedName>
    <definedName name="_xlnm.Print_Area" localSheetId="1">行政单位离退休!$A$1:$H$18</definedName>
    <definedName name="_xlnm.Print_Area" localSheetId="2">行政运行!$A$1:$H$19</definedName>
    <definedName name="_xlnm.Print_Area" localSheetId="3">一般行政管理事务!$A$1:$H$20</definedName>
    <definedName name="_xlnm.Print_Area" localSheetId="4">残疾人康复!$A$1:$H$25</definedName>
    <definedName name="_xlnm.Print_Area" localSheetId="5">残疾人就业!$A$1:$H$24</definedName>
    <definedName name="_xlnm.Print_Area" localSheetId="6">其他残疾人事业支出!$A$1:$H$22</definedName>
    <definedName name="_xlnm.Print_Area" localSheetId="7">社会福利彩票!$A$1:$H$21</definedName>
    <definedName name="_xlnm.Print_Area" localSheetId="8">事业的彩票!$A$1:$H$19</definedName>
    <definedName name="_xlnm.Print_Titles" localSheetId="0">整体!$1:$6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<sst xmlns="http://schemas.openxmlformats.org/spreadsheetml/2006/main" count="1118" uniqueCount="251">
  <si>
    <t>2024年度武汉市蔡甸区残疾人联合会部门整体绩效自评表</t>
  </si>
  <si>
    <t xml:space="preserve">单位名称：武汉市蔡甸区残疾人联合会                                                                                </t>
  </si>
  <si>
    <t>填报日期：2025年4月24日</t>
  </si>
  <si>
    <t>单位名称</t>
  </si>
  <si>
    <t>武汉市蔡甸区残疾人联合会部门</t>
  </si>
  <si>
    <t>基本支出总额</t>
  </si>
  <si>
    <t>项目支出总额</t>
  </si>
  <si>
    <t>预算执行情况
(万元)
(20分)</t>
  </si>
  <si>
    <t>预算数(A)</t>
  </si>
  <si>
    <t>执行数(B)</t>
  </si>
  <si>
    <t>执行率(B/A)</t>
  </si>
  <si>
    <t>得分
(20分*执行率)</t>
  </si>
  <si>
    <t>部门整体
支出总额</t>
  </si>
  <si>
    <t>年度目标1:
(23分)</t>
  </si>
  <si>
    <t>落实残疾人权益保障，落实残疾人社会保障</t>
  </si>
  <si>
    <t>年度
绩效
指标</t>
  </si>
  <si>
    <t>一级
指标</t>
  </si>
  <si>
    <t>二级指标</t>
  </si>
  <si>
    <t>三级指标</t>
  </si>
  <si>
    <t>年初目标值
(A)</t>
  </si>
  <si>
    <t>实际完成值
(B)</t>
  </si>
  <si>
    <t>得分</t>
  </si>
  <si>
    <t>产出
指标</t>
  </si>
  <si>
    <t>数量指标</t>
  </si>
  <si>
    <t>发放残疾人机动轮椅车燃油补贴</t>
  </si>
  <si>
    <t>≥50人</t>
  </si>
  <si>
    <t>52人</t>
  </si>
  <si>
    <t>发放听力言语信息补贴</t>
  </si>
  <si>
    <t>≥1000人</t>
  </si>
  <si>
    <t>1275人</t>
  </si>
  <si>
    <t>举办残疾人普法宣教活动</t>
  </si>
  <si>
    <t>≥2场</t>
  </si>
  <si>
    <t>4场</t>
  </si>
  <si>
    <t>开展公共设施无障碍体验督导活动</t>
  </si>
  <si>
    <t>≥4次</t>
  </si>
  <si>
    <t>10次</t>
  </si>
  <si>
    <t>受理信访事项</t>
  </si>
  <si>
    <t>应办尽办</t>
  </si>
  <si>
    <t>54件</t>
  </si>
  <si>
    <t>质量指标</t>
  </si>
  <si>
    <t>强化信访工作机制</t>
  </si>
  <si>
    <t>达标</t>
  </si>
  <si>
    <t>效益
指标</t>
  </si>
  <si>
    <t>社会效益指标</t>
  </si>
  <si>
    <t>保持残疾人群体稳定</t>
  </si>
  <si>
    <t>满意
度指
标</t>
  </si>
  <si>
    <t>服务对象满意度</t>
  </si>
  <si>
    <t>≥95%</t>
  </si>
  <si>
    <t>年度目标2:
(29分)</t>
  </si>
  <si>
    <t>帮助残疾人就业创业，落实残疾人康复服务</t>
  </si>
  <si>
    <t>扶持残疾人就业创业</t>
  </si>
  <si>
    <t>70人</t>
  </si>
  <si>
    <t>组织残疾人就业培训</t>
  </si>
  <si>
    <t>≥10场</t>
  </si>
  <si>
    <t>13场</t>
  </si>
  <si>
    <t>审核安残企业</t>
  </si>
  <si>
    <t>≥100家</t>
  </si>
  <si>
    <t>141家</t>
  </si>
  <si>
    <t>落实残疾儿童康复救助补贴</t>
  </si>
  <si>
    <t>应帮尽帮</t>
  </si>
  <si>
    <t>207人</t>
  </si>
  <si>
    <t>完成社区康复服务</t>
  </si>
  <si>
    <t>≥100人</t>
  </si>
  <si>
    <t>122人</t>
  </si>
  <si>
    <t>开展康复宣传活动</t>
  </si>
  <si>
    <t>6场次</t>
  </si>
  <si>
    <t>帮扶农村残疾人发展种养殖生产</t>
  </si>
  <si>
    <t>提高残疾人就业率</t>
  </si>
  <si>
    <t>有效提高</t>
  </si>
  <si>
    <t>实施残疾人康复服务行动</t>
  </si>
  <si>
    <t>实现残疾人自我价值</t>
  </si>
  <si>
    <t>可持续发展影响指标</t>
  </si>
  <si>
    <t>提高残疾人就业能力</t>
  </si>
  <si>
    <t>扶持对象满意度</t>
  </si>
  <si>
    <t>≥98%</t>
  </si>
  <si>
    <t>年度目标3:
(14分)</t>
  </si>
  <si>
    <t>推进文化助残，营造扶残助残氛围</t>
  </si>
  <si>
    <t>组织残疾人参观武汉革命博物馆</t>
  </si>
  <si>
    <t>1场</t>
  </si>
  <si>
    <t>举办残疾人文化艺术培训</t>
  </si>
  <si>
    <t>1期</t>
  </si>
  <si>
    <t>开展“关心我的残疾人邻居”志愿服务活动</t>
  </si>
  <si>
    <t>5场次</t>
  </si>
  <si>
    <t>增强残疾人幸福感</t>
  </si>
  <si>
    <t>丰富残疾人精神文化生活</t>
  </si>
  <si>
    <t>培育残疾人爱国主义情怀</t>
  </si>
  <si>
    <t>年度目标4:
(14分)</t>
  </si>
  <si>
    <t>党建引领共同缔造推进基层治理，落实全面从严治党要求</t>
  </si>
  <si>
    <t>开展区残联宣教活动</t>
  </si>
  <si>
    <t>开展捐赠活动</t>
  </si>
  <si>
    <t>≥1场</t>
  </si>
  <si>
    <t>2场</t>
  </si>
  <si>
    <t>组织党组理论学习中心组集中学习</t>
  </si>
  <si>
    <t>≥1次</t>
  </si>
  <si>
    <t>3次</t>
  </si>
  <si>
    <t>开展党风廉政建设和反腐败斗争</t>
  </si>
  <si>
    <t>开展党纪学习教育</t>
  </si>
  <si>
    <t>推动区残疾人事业发展</t>
  </si>
  <si>
    <t>强化党员干部的纪律观念和法律意识</t>
  </si>
  <si>
    <t>有效提升</t>
  </si>
  <si>
    <t>总分</t>
  </si>
  <si>
    <t>偏差大或
目标未完成
原因分析</t>
  </si>
  <si>
    <t>无偏差。</t>
  </si>
  <si>
    <t>改进措施及
结果应用方案</t>
  </si>
  <si>
    <t>备注：
    1. 预算执行情况口径：预算数为调整后财政资金总额(包括上年结余结转),执行数为资金使用单位财政资金实际支出数。
    2.定量指标完成数汇总原则：绝对值直接累加计算，相对值按照资金额度加权平均计算。
定量指标计分原则：正向指标(即目标值为≥X,得分=权重*B/A), 反向指标(即目标值为≤X, 得分=权重*A/B), 得分不得突破权重总额。定量指标先汇总完成数，再计算得分。
    3.定性指标计分原则：达成预期指标、部分达成预期指标、未达成预期指标三档，分别按照该指标对应分值区间100%-80%(≥80%)、80%-50%(≥50%,&lt;80%)、50%-0%(&lt;50%)合理确定分值。汇总时，以资金额度为权重，对分值进行加权平均计算。
  4.基于经济性和必要性等因素考虑，满意度指标暂可不作为必评指标。</t>
  </si>
  <si>
    <t>2024年度行政单位离退休项目自评表</t>
  </si>
  <si>
    <t xml:space="preserve">单位名称： 武汉市蔡甸区残疾人联合会                                                                     </t>
  </si>
  <si>
    <t>项目名称</t>
  </si>
  <si>
    <t>行政单位离退休</t>
  </si>
  <si>
    <t>主管部门</t>
  </si>
  <si>
    <t>武汉市蔡甸区残疾人联合会</t>
  </si>
  <si>
    <t>项目实施单位</t>
  </si>
  <si>
    <t>项目类别</t>
  </si>
  <si>
    <r>
      <rPr>
        <sz val="11"/>
        <rFont val="仿宋"/>
        <charset val="134"/>
      </rPr>
      <t xml:space="preserve">1、部门预算项目 </t>
    </r>
    <r>
      <rPr>
        <sz val="11"/>
        <rFont val="Wingdings 2"/>
        <charset val="134"/>
      </rPr>
      <t>R</t>
    </r>
    <r>
      <rPr>
        <sz val="11"/>
        <rFont val="仿宋"/>
        <charset val="134"/>
      </rPr>
      <t xml:space="preserve"> 2、市直专项  □ 3、市对下转移支付项目口</t>
    </r>
  </si>
  <si>
    <t>项目属性</t>
  </si>
  <si>
    <r>
      <rPr>
        <sz val="11"/>
        <rFont val="仿宋"/>
        <charset val="134"/>
      </rPr>
      <t xml:space="preserve">1、持续性项目   □  2、新增性项目 </t>
    </r>
    <r>
      <rPr>
        <sz val="11"/>
        <rFont val="Wingdings 2"/>
        <charset val="134"/>
      </rPr>
      <t>R</t>
    </r>
  </si>
  <si>
    <t>项目类型</t>
  </si>
  <si>
    <r>
      <rPr>
        <sz val="11"/>
        <rFont val="仿宋"/>
        <charset val="134"/>
      </rPr>
      <t>1、常年性项目   □   2、延续性项目□     3、一次性项目</t>
    </r>
    <r>
      <rPr>
        <sz val="11"/>
        <rFont val="Wingdings 2"/>
        <charset val="134"/>
      </rPr>
      <t>R</t>
    </r>
  </si>
  <si>
    <t>年度财政
资金总额</t>
  </si>
  <si>
    <t>年度
绩效
目标1
(80
分 )</t>
  </si>
  <si>
    <t>退休人员基本养老金按时足额发放率</t>
  </si>
  <si>
    <t>保障退休人员生活质量</t>
  </si>
  <si>
    <t>有效保障</t>
  </si>
  <si>
    <t>时效指标</t>
  </si>
  <si>
    <t>保证工资及时发放到位</t>
  </si>
  <si>
    <t>服务对象满意度指标</t>
  </si>
  <si>
    <t>备注：   
    1.预算执行情况口径：预算数为调整后财政资金总额(包括上年结余结转),执行数为资金
使用单位财政资金实际支出数。
    2.定量指标完成数汇总原则：绝对值直接累加计算，相对值按照资金额度加权平均计算。
定量指标计分原则：正向指标(即目标值为≥X, 得分=权重*B/A),  反向指标(即目标值为≤X,  得分=权重*A/B),  得分不得突破权重总额。定量指标先汇总完成数，再计算得分。
    3.定性指标计分原则：达成预期指标、部分达成预期指标、未达成预期指标三档，分别按照该指标对应分值区间100%-80%(≥80%、80%-50%(≥50%,&lt;80%)、50%-0%(&lt;50%)合理确定分
值。汇总时，以资金额度为权重，对分值进行加权平均计算。
    4.基于经济性和必要性等因素考虑，满意度指标暂可不作为必评指标。</t>
  </si>
  <si>
    <t>2024年度行政运行项目自评表</t>
  </si>
  <si>
    <t>行政运行</t>
  </si>
  <si>
    <t>该笔费用在支付明细有两笔支出需确认这笔费用具体用在哪</t>
  </si>
  <si>
    <t>嘉奖人次</t>
  </si>
  <si>
    <t>根据实际情况</t>
  </si>
  <si>
    <t>3人</t>
  </si>
  <si>
    <t>嘉奖标准达标性</t>
  </si>
  <si>
    <t>1500/人</t>
  </si>
  <si>
    <t>树立准确导向，实现正面激励</t>
  </si>
  <si>
    <t>嘉奖资金到位及时性</t>
  </si>
  <si>
    <t>及时</t>
  </si>
  <si>
    <t>受奖人员满意度</t>
  </si>
  <si>
    <t>2024年度一般行政管理事务项目自评表</t>
  </si>
  <si>
    <t>一般行政管理事务</t>
  </si>
  <si>
    <t>预算资金到位率</t>
  </si>
  <si>
    <t>采购合规性</t>
  </si>
  <si>
    <t>合规</t>
  </si>
  <si>
    <t>保障本单位相关工作正常开展</t>
  </si>
  <si>
    <t>电费支付及时性</t>
  </si>
  <si>
    <t>物资采购及时性</t>
  </si>
  <si>
    <t>保障范围的服务对象的满意度</t>
  </si>
  <si>
    <t>2024年度残疾人康复项目自评表</t>
  </si>
  <si>
    <t>残疾人康复</t>
  </si>
  <si>
    <r>
      <rPr>
        <sz val="11"/>
        <rFont val="仿宋"/>
        <charset val="134"/>
      </rPr>
      <t xml:space="preserve">1、持续性项目   </t>
    </r>
    <r>
      <rPr>
        <sz val="11"/>
        <rFont val="Wingdings 2"/>
        <charset val="134"/>
      </rPr>
      <t>R</t>
    </r>
    <r>
      <rPr>
        <sz val="11"/>
        <rFont val="仿宋"/>
        <charset val="134"/>
      </rPr>
      <t xml:space="preserve">  2、新增性项目 口</t>
    </r>
  </si>
  <si>
    <r>
      <rPr>
        <sz val="11"/>
        <rFont val="仿宋"/>
        <charset val="134"/>
      </rPr>
      <t xml:space="preserve">1、常年性项目   </t>
    </r>
    <r>
      <rPr>
        <sz val="11"/>
        <rFont val="Wingdings 2"/>
        <charset val="134"/>
      </rPr>
      <t>R</t>
    </r>
    <r>
      <rPr>
        <sz val="11"/>
        <rFont val="仿宋"/>
        <charset val="134"/>
      </rPr>
      <t xml:space="preserve">   2、延续性项目□     3、一次性项目□</t>
    </r>
  </si>
  <si>
    <t>为残疾儿童提供专业康复训练补贴</t>
  </si>
  <si>
    <t>根据市级情况</t>
  </si>
  <si>
    <t>207名</t>
  </si>
  <si>
    <t>完成视觉障碍定向行动和社会适应能力训练</t>
  </si>
  <si>
    <t>≥8人</t>
  </si>
  <si>
    <t>12人</t>
  </si>
  <si>
    <t>开展辅助器具筛查、评估</t>
  </si>
  <si>
    <t>≥8场</t>
  </si>
  <si>
    <t>15场次</t>
  </si>
  <si>
    <t>改善困难残疾人医疗康复状况</t>
  </si>
  <si>
    <t>有效改善</t>
  </si>
  <si>
    <t>扎实开展残疾人精准康复服务工作</t>
  </si>
  <si>
    <t>已完成</t>
  </si>
  <si>
    <t>营造全社会扶残残氛围</t>
  </si>
  <si>
    <t>提高困难残疾人社会保障和服务水平</t>
  </si>
  <si>
    <t>可持续影
响指标</t>
  </si>
  <si>
    <t>提高残疾人融入社会生活能力</t>
  </si>
  <si>
    <t>受益者满意度</t>
  </si>
  <si>
    <t>2024年度残疾人就业项目自评表</t>
  </si>
  <si>
    <t>残疾人就业</t>
  </si>
  <si>
    <t>应扶尽扶</t>
  </si>
  <si>
    <t>组织就业培训</t>
  </si>
  <si>
    <t>培训残疾人</t>
  </si>
  <si>
    <t>≥100人次</t>
  </si>
  <si>
    <t>120人次</t>
  </si>
  <si>
    <t>区内企业稳定安置残疾人就业</t>
  </si>
  <si>
    <t>282人</t>
  </si>
  <si>
    <t>保障残疾人权益</t>
  </si>
  <si>
    <t>提高残疾人生活质量</t>
  </si>
  <si>
    <t>扩大残疾人就业渠道</t>
  </si>
  <si>
    <t>提高他们回归社会的能力</t>
  </si>
  <si>
    <t>残疾人就业服务满意率</t>
  </si>
  <si>
    <t>2024年度其他残疾人事业支出项目自评表</t>
  </si>
  <si>
    <t>其他残疾人事业支出</t>
  </si>
  <si>
    <t>联络员补贴发放合规性</t>
  </si>
  <si>
    <t>保障联络员基础设施</t>
  </si>
  <si>
    <t>保障到位</t>
  </si>
  <si>
    <t>扶持农村贫困残疾人种养殖</t>
  </si>
  <si>
    <t>发放低保家庭残疾人精神服药补贴</t>
  </si>
  <si>
    <t>已发放</t>
  </si>
  <si>
    <t>保障公民的基本生活</t>
  </si>
  <si>
    <t>维护社会和谐稳定</t>
  </si>
  <si>
    <t>有效促进</t>
  </si>
  <si>
    <t>春节慰问金发放及时性</t>
  </si>
  <si>
    <t>受益对象满意度</t>
  </si>
  <si>
    <t>2024年度用于社会福利的彩票公益金支出项目自评表</t>
  </si>
  <si>
    <t>用于社会福利的彩票公益金支出</t>
  </si>
  <si>
    <r>
      <rPr>
        <sz val="11"/>
        <color rgb="FF000000"/>
        <rFont val="Arial"/>
        <charset val="204"/>
      </rPr>
      <t>2022</t>
    </r>
    <r>
      <rPr>
        <sz val="11"/>
        <color rgb="FF000000"/>
        <rFont val="宋体"/>
        <charset val="204"/>
      </rPr>
      <t>年家庭无障碍改造项目</t>
    </r>
  </si>
  <si>
    <t>改善残疾人的生活环境和生活质量</t>
  </si>
  <si>
    <t>提高残疾人生活自理能力</t>
  </si>
  <si>
    <t>保障残疾人通行便利</t>
  </si>
  <si>
    <t>解决贫困重度残疾人家庭无障碍改造基本需求</t>
  </si>
  <si>
    <t>让残疾人充分的参与社会活动</t>
  </si>
  <si>
    <t>改造及时性</t>
  </si>
  <si>
    <t>被改造家庭满意度</t>
  </si>
  <si>
    <t>2024年度用于残疾人事业的彩票公益金支出项目自评表</t>
  </si>
  <si>
    <t>用于残疾人事业的彩票公益金支出</t>
  </si>
  <si>
    <t>减轻残疾儿童家庭负担</t>
  </si>
  <si>
    <t>保证残疾儿童得到专业康复训练</t>
  </si>
  <si>
    <t>确保残疾儿童康复训练服务项目有序进行</t>
  </si>
  <si>
    <t>康复训练补贴发放及时性</t>
  </si>
  <si>
    <t>受益儿童满意度</t>
  </si>
  <si>
    <r>
      <rPr>
        <b/>
        <sz val="15"/>
        <rFont val="SimHei"/>
        <charset val="134"/>
      </rPr>
      <t>附件1</t>
    </r>
  </si>
  <si>
    <r>
      <rPr>
        <b/>
        <sz val="18"/>
        <rFont val="Times New Roman"/>
        <charset val="134"/>
      </rPr>
      <t xml:space="preserve">XX </t>
    </r>
    <r>
      <rPr>
        <b/>
        <sz val="18"/>
        <rFont val="SimSun"/>
        <charset val="134"/>
      </rPr>
      <t>年度</t>
    </r>
    <r>
      <rPr>
        <b/>
        <sz val="18"/>
        <rFont val="Times New Roman"/>
        <charset val="134"/>
      </rPr>
      <t xml:space="preserve">XX </t>
    </r>
    <r>
      <rPr>
        <b/>
        <sz val="18"/>
        <rFont val="SimSun"/>
        <charset val="134"/>
      </rPr>
      <t>项目自评表</t>
    </r>
  </si>
  <si>
    <r>
      <rPr>
        <b/>
        <sz val="11"/>
        <rFont val="KaiTi"/>
        <charset val="134"/>
      </rPr>
      <t>单位名称：</t>
    </r>
    <r>
      <rPr>
        <sz val="11"/>
        <rFont val="KaiTi"/>
        <charset val="134"/>
      </rPr>
      <t xml:space="preserve">                                             </t>
    </r>
    <r>
      <rPr>
        <sz val="11"/>
        <rFont val="KaiTi"/>
        <charset val="134"/>
      </rPr>
      <t>填报日期：</t>
    </r>
  </si>
  <si>
    <r>
      <rPr>
        <sz val="11"/>
        <rFont val="SimSun"/>
        <charset val="134"/>
      </rPr>
      <t>项目名称</t>
    </r>
  </si>
  <si>
    <r>
      <rPr>
        <sz val="11"/>
        <rFont val="SimSun"/>
        <charset val="134"/>
      </rPr>
      <t>主管部门</t>
    </r>
  </si>
  <si>
    <r>
      <rPr>
        <sz val="11"/>
        <rFont val="SimSun"/>
        <charset val="134"/>
      </rPr>
      <t>项目类别</t>
    </r>
  </si>
  <si>
    <r>
      <rPr>
        <sz val="11"/>
        <rFont val="SimSun"/>
        <charset val="134"/>
      </rPr>
      <t>1、部门预算项目 □ 2、市直专项  □ 3、市对下转移支付项目口</t>
    </r>
  </si>
  <si>
    <r>
      <rPr>
        <sz val="11"/>
        <rFont val="SimSun"/>
        <charset val="134"/>
      </rPr>
      <t>项目属性</t>
    </r>
  </si>
  <si>
    <r>
      <rPr>
        <sz val="11"/>
        <rFont val="SimSun"/>
        <charset val="134"/>
      </rPr>
      <t>1、持续性项目   □  2、新增性项目 口</t>
    </r>
  </si>
  <si>
    <r>
      <rPr>
        <sz val="11"/>
        <rFont val="SimSun"/>
        <charset val="134"/>
      </rPr>
      <t>项目类型</t>
    </r>
  </si>
  <si>
    <r>
      <rPr>
        <sz val="11"/>
        <rFont val="SimSun"/>
        <charset val="134"/>
      </rPr>
      <t>1、常年性项目   □   2、延续性项目□     3、一次性项目□</t>
    </r>
  </si>
  <si>
    <r>
      <rPr>
        <sz val="11"/>
        <rFont val="SimSun"/>
        <charset val="134"/>
      </rPr>
      <t xml:space="preserve">预算执行情况
</t>
    </r>
    <r>
      <rPr>
        <sz val="11"/>
        <rFont val="SimSun"/>
        <charset val="134"/>
      </rPr>
      <t xml:space="preserve">(万元)
</t>
    </r>
    <r>
      <rPr>
        <sz val="11"/>
        <rFont val="SimSun"/>
        <charset val="134"/>
      </rPr>
      <t>(20分)</t>
    </r>
  </si>
  <si>
    <r>
      <rPr>
        <sz val="11"/>
        <rFont val="SimSun"/>
        <charset val="134"/>
      </rPr>
      <t>预算数(A)</t>
    </r>
  </si>
  <si>
    <r>
      <rPr>
        <sz val="11"/>
        <rFont val="SimSun"/>
        <charset val="134"/>
      </rPr>
      <t>执行数(B)</t>
    </r>
  </si>
  <si>
    <r>
      <rPr>
        <sz val="11"/>
        <rFont val="SimSun"/>
        <charset val="134"/>
      </rPr>
      <t>执行率(B/A)</t>
    </r>
  </si>
  <si>
    <r>
      <rPr>
        <sz val="11"/>
        <rFont val="SimSun"/>
        <charset val="134"/>
      </rPr>
      <t xml:space="preserve">得分
</t>
    </r>
    <r>
      <rPr>
        <sz val="11"/>
        <rFont val="SimSun"/>
        <charset val="134"/>
      </rPr>
      <t>(20分*执行率)</t>
    </r>
  </si>
  <si>
    <r>
      <rPr>
        <sz val="11"/>
        <rFont val="SimSun"/>
        <charset val="134"/>
      </rPr>
      <t xml:space="preserve">年度财政
</t>
    </r>
    <r>
      <rPr>
        <sz val="11"/>
        <rFont val="SimSun"/>
        <charset val="134"/>
      </rPr>
      <t>资金总额</t>
    </r>
  </si>
  <si>
    <r>
      <rPr>
        <sz val="11"/>
        <rFont val="SimSun"/>
        <charset val="134"/>
      </rPr>
      <t xml:space="preserve">年度
</t>
    </r>
    <r>
      <rPr>
        <sz val="11"/>
        <rFont val="SimSun"/>
        <charset val="134"/>
      </rPr>
      <t xml:space="preserve">绩效
</t>
    </r>
    <r>
      <rPr>
        <sz val="11"/>
        <rFont val="SimSun"/>
        <charset val="134"/>
      </rPr>
      <t xml:space="preserve">目标1
</t>
    </r>
    <r>
      <rPr>
        <sz val="11"/>
        <rFont val="SimSun"/>
        <charset val="134"/>
      </rPr>
      <t xml:space="preserve">(XX
</t>
    </r>
    <r>
      <rPr>
        <sz val="11"/>
        <rFont val="SimSun"/>
        <charset val="134"/>
      </rPr>
      <t>分 )</t>
    </r>
  </si>
  <si>
    <r>
      <rPr>
        <sz val="11"/>
        <rFont val="SimSun"/>
        <charset val="134"/>
      </rPr>
      <t xml:space="preserve">一级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</si>
  <si>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二级指标</t>
    </r>
  </si>
  <si>
    <r>
      <rPr>
        <sz val="11"/>
        <rFont val="SimSun"/>
        <charset val="134"/>
      </rPr>
      <t>三级指标</t>
    </r>
  </si>
  <si>
    <r>
      <rPr>
        <sz val="11"/>
        <rFont val="SimSun"/>
        <charset val="134"/>
      </rPr>
      <t xml:space="preserve">年初目标值
</t>
    </r>
    <r>
      <rPr>
        <sz val="11"/>
        <rFont val="SimSun"/>
        <charset val="134"/>
      </rPr>
      <t>(A)</t>
    </r>
  </si>
  <si>
    <r>
      <rPr>
        <sz val="11"/>
        <rFont val="SimSun"/>
        <charset val="134"/>
      </rPr>
      <t xml:space="preserve">实际完成值
</t>
    </r>
    <r>
      <rPr>
        <sz val="11"/>
        <rFont val="SimSun"/>
        <charset val="134"/>
      </rPr>
      <t>(B)</t>
    </r>
  </si>
  <si>
    <r>
      <rPr>
        <sz val="11"/>
        <rFont val="SimSun"/>
        <charset val="134"/>
      </rPr>
      <t>得分</t>
    </r>
  </si>
  <si>
    <r>
      <rPr>
        <sz val="11"/>
        <rFont val="SimSun"/>
        <charset val="134"/>
      </rPr>
      <t xml:space="preserve">成本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</si>
  <si>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 xml:space="preserve">产出
</t>
    </r>
    <r>
      <rPr>
        <sz val="11"/>
        <rFont val="SimSun"/>
        <charset val="134"/>
      </rPr>
      <t>指标</t>
    </r>
  </si>
  <si>
    <r>
      <rPr>
        <sz val="3"/>
        <rFont val="SimSun"/>
        <charset val="134"/>
      </rPr>
      <t>……</t>
    </r>
  </si>
  <si>
    <r>
      <rPr>
        <sz val="11"/>
        <rFont val="SimSun"/>
        <charset val="134"/>
      </rPr>
      <t xml:space="preserve">效益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</si>
  <si>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 xml:space="preserve">满意
</t>
    </r>
    <r>
      <rPr>
        <sz val="11"/>
        <rFont val="SimSun"/>
        <charset val="134"/>
      </rPr>
      <t xml:space="preserve">度指
</t>
    </r>
    <r>
      <rPr>
        <sz val="11"/>
        <rFont val="SimSun"/>
        <charset val="134"/>
      </rPr>
      <t>标</t>
    </r>
  </si>
  <si>
    <r>
      <rPr>
        <sz val="8"/>
        <rFont val="SimSun"/>
        <charset val="134"/>
      </rPr>
      <t>……</t>
    </r>
  </si>
  <si>
    <r>
      <rPr>
        <sz val="10"/>
        <rFont val="SimSun"/>
        <charset val="134"/>
      </rPr>
      <t xml:space="preserve">年度
</t>
    </r>
    <r>
      <rPr>
        <sz val="10"/>
        <rFont val="SimSun"/>
        <charset val="134"/>
      </rPr>
      <t xml:space="preserve">绩效
</t>
    </r>
    <r>
      <rPr>
        <sz val="10"/>
        <rFont val="SimSun"/>
        <charset val="134"/>
      </rPr>
      <t>目标2</t>
    </r>
  </si>
  <si>
    <r>
      <rPr>
        <sz val="10"/>
        <rFont val="SimSun"/>
        <charset val="134"/>
      </rPr>
      <t>……</t>
    </r>
  </si>
  <si>
    <r>
      <rPr>
        <sz val="10"/>
        <rFont val="SimSun"/>
        <charset val="134"/>
      </rPr>
      <t>总分</t>
    </r>
  </si>
  <si>
    <r>
      <rPr>
        <sz val="10"/>
        <rFont val="SimSun"/>
        <charset val="134"/>
      </rPr>
      <t xml:space="preserve">偏差大或
</t>
    </r>
    <r>
      <rPr>
        <sz val="10"/>
        <rFont val="SimSun"/>
        <charset val="134"/>
      </rPr>
      <t xml:space="preserve">目标未完成
</t>
    </r>
    <r>
      <rPr>
        <sz val="10"/>
        <rFont val="SimSun"/>
        <charset val="134"/>
      </rPr>
      <t>原因分析</t>
    </r>
  </si>
  <si>
    <r>
      <rPr>
        <sz val="10"/>
        <rFont val="SimSun"/>
        <charset val="134"/>
      </rPr>
      <t xml:space="preserve">改进措施及
</t>
    </r>
    <r>
      <rPr>
        <sz val="10"/>
        <rFont val="SimSun"/>
        <charset val="134"/>
      </rPr>
      <t>结果应用方案</t>
    </r>
  </si>
  <si>
    <r>
      <rPr>
        <sz val="10"/>
        <rFont val="SimSun"/>
        <charset val="134"/>
      </rPr>
      <t>备注：</t>
    </r>
  </si>
  <si>
    <r>
      <rPr>
        <sz val="10"/>
        <rFont val="SimSun"/>
        <charset val="134"/>
      </rPr>
      <t xml:space="preserve">    1.</t>
    </r>
    <r>
      <rPr>
        <sz val="10"/>
        <rFont val="FangSong"/>
        <charset val="134"/>
      </rPr>
      <t>预算执行情况口径：预算数为调整后财政资金总额(包括上年结余结转),执行数为资金
使用单位财政资金实际支出数。</t>
    </r>
    <r>
      <rPr>
        <sz val="10"/>
        <rFont val="SimSun"/>
        <charset val="134"/>
      </rPr>
      <t xml:space="preserve">
    2.定量指标完成数汇总原则：绝对值直接累加计算，相对值按照资金额度加权平均计算。
定量指标计分原则：正向指标(即目标值为≥X, 得分=权重*B/A),  反向指标(即目标值为≤X,  得分=权重*A/B),  得分不得突破权重总额。定量指标先汇总完成数，再计算得分。
    3.定性指标计分原则：达成预期指标、部分达成预期指标、未达成预期指标三档，分别按照该指标对应分值区间100%-80%(≥80%、80%-50%(≥50%,&lt;80%)、50%-0%(&lt;50%)合理确定分
值。汇总时，以资金额度为权重，对分值进行加权平均计算。
    4.基于经济性和必要性等因素考虑，满意度指标暂可不作为必评指标。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</si>
</sst>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11"/>
      <color rgb="FF000000"/>
      <name val="Arial"/>
      <charset val="204"/>
    </font>
    <font>
      <b/>
      <sz val="15"/>
      <color rgb="FF000000"/>
      <name val="SimHei"/>
      <charset val="134"/>
    </font>
    <font>
      <b/>
      <sz val="18"/>
      <color rgb="FF000000"/>
      <name val="SimSun"/>
      <charset val="134"/>
    </font>
    <font>
      <sz val="11"/>
      <color rgb="FF000000"/>
      <name val="KaiTi"/>
      <charset val="134"/>
    </font>
    <font>
      <sz val="11"/>
      <color rgb="FF000000"/>
      <name val="SimSun"/>
      <charset val="134"/>
    </font>
    <font>
      <sz val="3"/>
      <color rgb="FF000000"/>
      <name val="SimSun"/>
      <charset val="134"/>
    </font>
    <font>
      <sz val="8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b/>
      <sz val="15"/>
      <name val="仿宋"/>
      <charset val="134"/>
    </font>
    <font>
      <sz val="11"/>
      <name val="仿宋"/>
      <charset val="134"/>
    </font>
    <font>
      <sz val="11"/>
      <color rgb="FF000000"/>
      <name val="仿宋"/>
      <charset val="204"/>
    </font>
    <font>
      <sz val="10"/>
      <name val="仿宋"/>
      <charset val="134"/>
    </font>
    <font>
      <sz val="11"/>
      <color rgb="FF000000"/>
      <name val="宋体"/>
      <charset val="204"/>
    </font>
    <font>
      <b/>
      <sz val="16"/>
      <name val="仿宋"/>
      <charset val="134"/>
    </font>
    <font>
      <sz val="16"/>
      <color rgb="FF000000"/>
      <name val="仿宋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Wingdings 2"/>
      <charset val="134"/>
    </font>
    <font>
      <sz val="11"/>
      <name val="SimSun"/>
      <charset val="134"/>
    </font>
    <font>
      <b/>
      <sz val="18"/>
      <name val="Times New Roman"/>
      <charset val="134"/>
    </font>
    <font>
      <b/>
      <sz val="18"/>
      <name val="SimSun"/>
      <charset val="134"/>
    </font>
    <font>
      <b/>
      <sz val="15"/>
      <name val="SimHei"/>
      <charset val="134"/>
    </font>
    <font>
      <sz val="10"/>
      <name val="FangSong"/>
      <charset val="134"/>
    </font>
    <font>
      <b/>
      <sz val="11"/>
      <name val="KaiTi"/>
      <charset val="134"/>
    </font>
    <font>
      <sz val="11"/>
      <name val="KaiTi"/>
      <charset val="134"/>
    </font>
    <font>
      <sz val="8"/>
      <name val="SimSun"/>
      <charset val="134"/>
    </font>
    <font>
      <sz val="3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center"/>
    </xf>
  </cellStyleXfs>
  <cellXfs count="67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center" wrapText="1" indent="3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right" vertical="center" wrapText="1"/>
    </xf>
    <xf numFmtId="0" fontId="11" fillId="0" borderId="2" xfId="0" applyNumberFormat="1" applyFont="1" applyFill="1" applyBorder="1" applyAlignment="1">
      <alignment vertical="center" wrapText="1"/>
    </xf>
    <xf numFmtId="9" fontId="11" fillId="0" borderId="1" xfId="3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10" fillId="0" borderId="0" xfId="0" applyNumberFormat="1" applyFont="1" applyFill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right" vertical="center" wrapText="1"/>
    </xf>
    <xf numFmtId="9" fontId="11" fillId="0" borderId="2" xfId="3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lcl/Desktop/2025/2024&#24180;&#20915;&#31639;//4-&#32489;&#25928;/2-&#27531;&#32852;&#65288;&#34081;&#30008;&#65289;/&#39044;&#20915;&#31639;&#23545;&#27604;&#25968;&#65288;&#27531;&#32852;&#65289;4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H2">
            <v>695.639059</v>
          </cell>
        </row>
        <row r="5">
          <cell r="H5">
            <v>2244.884318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51"/>
  <sheetViews>
    <sheetView tabSelected="1" view="pageBreakPreview" zoomScaleNormal="100" topLeftCell="A33" workbookViewId="0">
      <selection activeCell="J44" sqref="J44"/>
    </sheetView>
  </sheetViews>
  <sheetFormatPr defaultColWidth="8.66666666666667" defaultRowHeight="15"/>
  <cols>
    <col min="1" max="1" width="6.91333333333333" customWidth="1"/>
    <col min="2" max="2" width="7.08666666666667" customWidth="1"/>
    <col min="3" max="3" width="11.08" customWidth="1"/>
    <col min="4" max="5" width="14.58" customWidth="1"/>
    <col min="6" max="7" width="12.2533333333333" customWidth="1"/>
    <col min="9" max="9" width="8.66666666666667" style="47"/>
  </cols>
  <sheetData>
    <row r="1" ht="27.75" customHeight="1" spans="1:8">
      <c r="A1" s="48" t="s">
        <v>0</v>
      </c>
      <c r="B1" s="49"/>
      <c r="C1" s="49"/>
      <c r="D1" s="49"/>
      <c r="E1" s="49"/>
      <c r="F1" s="49"/>
      <c r="G1" s="49"/>
      <c r="H1" s="49"/>
    </row>
    <row r="2" s="46" customFormat="1" ht="25" customHeight="1" spans="1:9">
      <c r="A2" s="50" t="s">
        <v>1</v>
      </c>
      <c r="B2" s="50"/>
      <c r="C2" s="50"/>
      <c r="D2" s="50"/>
      <c r="E2" s="50"/>
      <c r="F2" s="63" t="s">
        <v>2</v>
      </c>
      <c r="G2" s="63"/>
      <c r="H2" s="63"/>
      <c r="I2" s="47"/>
    </row>
    <row r="3" ht="28.25" customHeight="1" spans="1:8">
      <c r="A3" s="21" t="s">
        <v>3</v>
      </c>
      <c r="B3" s="22"/>
      <c r="C3" s="22" t="s">
        <v>4</v>
      </c>
      <c r="D3" s="22"/>
      <c r="E3" s="22"/>
      <c r="F3" s="22"/>
      <c r="G3" s="22"/>
      <c r="H3" s="22"/>
    </row>
    <row r="4" ht="27.5" customHeight="1" spans="1:8">
      <c r="A4" s="21" t="s">
        <v>5</v>
      </c>
      <c r="B4" s="22"/>
      <c r="C4" s="51">
        <v>695.639059</v>
      </c>
      <c r="D4" s="52"/>
      <c r="E4" s="23" t="s">
        <v>6</v>
      </c>
      <c r="F4" s="24"/>
      <c r="G4" s="51">
        <v>2244.884318</v>
      </c>
      <c r="H4" s="52"/>
    </row>
    <row r="5" ht="28" customHeight="1" spans="1:8">
      <c r="A5" s="21" t="s">
        <v>7</v>
      </c>
      <c r="B5" s="22"/>
      <c r="C5" s="22"/>
      <c r="D5" s="21" t="s">
        <v>8</v>
      </c>
      <c r="E5" s="21" t="s">
        <v>9</v>
      </c>
      <c r="F5" s="21" t="s">
        <v>10</v>
      </c>
      <c r="G5" s="21" t="s">
        <v>11</v>
      </c>
      <c r="H5" s="22"/>
    </row>
    <row r="6" ht="28" customHeight="1" spans="1:9">
      <c r="A6" s="22"/>
      <c r="B6" s="22"/>
      <c r="C6" s="21" t="s">
        <v>12</v>
      </c>
      <c r="D6" s="53">
        <f>[1]Sheet1!$H$2+[1]Sheet1!$H$5</f>
        <v>2940.523377</v>
      </c>
      <c r="E6" s="53">
        <f>C4+G4</f>
        <v>2940.523377</v>
      </c>
      <c r="F6" s="64">
        <f>E6/D6</f>
        <v>1</v>
      </c>
      <c r="G6" s="22">
        <f>F6*20</f>
        <v>20</v>
      </c>
      <c r="H6" s="22"/>
      <c r="I6" s="47">
        <f>I8+I18+I32+I40</f>
        <v>80</v>
      </c>
    </row>
    <row r="7" ht="27.5" customHeight="1" spans="1:9">
      <c r="A7" s="41" t="s">
        <v>13</v>
      </c>
      <c r="B7" s="31"/>
      <c r="C7" s="31" t="s">
        <v>14</v>
      </c>
      <c r="D7" s="31"/>
      <c r="E7" s="31"/>
      <c r="F7" s="31"/>
      <c r="G7" s="31"/>
      <c r="H7" s="31"/>
      <c r="I7" s="39"/>
    </row>
    <row r="8" ht="28" customHeight="1" spans="1:9">
      <c r="A8" s="21" t="s">
        <v>15</v>
      </c>
      <c r="B8" s="21" t="s">
        <v>16</v>
      </c>
      <c r="C8" s="21" t="s">
        <v>17</v>
      </c>
      <c r="D8" s="21" t="s">
        <v>18</v>
      </c>
      <c r="E8" s="22"/>
      <c r="F8" s="21" t="s">
        <v>19</v>
      </c>
      <c r="G8" s="21" t="s">
        <v>20</v>
      </c>
      <c r="H8" s="21" t="s">
        <v>21</v>
      </c>
      <c r="I8" s="47">
        <f>SUM(H9:H16)</f>
        <v>23</v>
      </c>
    </row>
    <row r="9" ht="31" customHeight="1" spans="1:8">
      <c r="A9" s="22"/>
      <c r="B9" s="21" t="s">
        <v>22</v>
      </c>
      <c r="C9" s="22" t="s">
        <v>23</v>
      </c>
      <c r="D9" s="22" t="s">
        <v>24</v>
      </c>
      <c r="E9" s="22"/>
      <c r="F9" s="22" t="s">
        <v>25</v>
      </c>
      <c r="G9" s="22" t="s">
        <v>26</v>
      </c>
      <c r="H9" s="22">
        <v>3</v>
      </c>
    </row>
    <row r="10" ht="31" customHeight="1" spans="1:8">
      <c r="A10" s="22"/>
      <c r="B10" s="22"/>
      <c r="C10" s="22"/>
      <c r="D10" s="22" t="s">
        <v>27</v>
      </c>
      <c r="E10" s="22"/>
      <c r="F10" s="22" t="s">
        <v>28</v>
      </c>
      <c r="G10" s="22" t="s">
        <v>29</v>
      </c>
      <c r="H10" s="22">
        <v>3</v>
      </c>
    </row>
    <row r="11" ht="31" customHeight="1" spans="1:8">
      <c r="A11" s="22"/>
      <c r="B11" s="22"/>
      <c r="C11" s="22"/>
      <c r="D11" s="22" t="s">
        <v>30</v>
      </c>
      <c r="E11" s="22"/>
      <c r="F11" s="22" t="s">
        <v>31</v>
      </c>
      <c r="G11" s="22" t="s">
        <v>32</v>
      </c>
      <c r="H11" s="22">
        <v>3</v>
      </c>
    </row>
    <row r="12" ht="31" customHeight="1" spans="1:8">
      <c r="A12" s="22"/>
      <c r="B12" s="22"/>
      <c r="C12" s="22"/>
      <c r="D12" s="22" t="s">
        <v>33</v>
      </c>
      <c r="E12" s="22"/>
      <c r="F12" s="22" t="s">
        <v>34</v>
      </c>
      <c r="G12" s="22" t="s">
        <v>35</v>
      </c>
      <c r="H12" s="22">
        <v>3</v>
      </c>
    </row>
    <row r="13" ht="31" customHeight="1" spans="1:8">
      <c r="A13" s="22"/>
      <c r="B13" s="22"/>
      <c r="C13" s="22"/>
      <c r="D13" s="22" t="s">
        <v>36</v>
      </c>
      <c r="E13" s="22"/>
      <c r="F13" s="22" t="s">
        <v>37</v>
      </c>
      <c r="G13" s="22" t="s">
        <v>38</v>
      </c>
      <c r="H13" s="22">
        <v>3</v>
      </c>
    </row>
    <row r="14" ht="31" customHeight="1" spans="1:8">
      <c r="A14" s="22"/>
      <c r="B14" s="22"/>
      <c r="C14" s="22" t="s">
        <v>39</v>
      </c>
      <c r="D14" s="22" t="s">
        <v>40</v>
      </c>
      <c r="E14" s="22"/>
      <c r="F14" s="65" t="s">
        <v>41</v>
      </c>
      <c r="G14" s="65" t="s">
        <v>41</v>
      </c>
      <c r="H14" s="22">
        <v>3</v>
      </c>
    </row>
    <row r="15" ht="31" customHeight="1" spans="1:8">
      <c r="A15" s="22"/>
      <c r="B15" s="21" t="s">
        <v>42</v>
      </c>
      <c r="C15" s="21" t="s">
        <v>43</v>
      </c>
      <c r="D15" s="22" t="s">
        <v>44</v>
      </c>
      <c r="E15" s="22"/>
      <c r="F15" s="22" t="s">
        <v>41</v>
      </c>
      <c r="G15" s="22" t="s">
        <v>41</v>
      </c>
      <c r="H15" s="22">
        <v>3</v>
      </c>
    </row>
    <row r="16" ht="31" customHeight="1" spans="1:8">
      <c r="A16" s="22"/>
      <c r="B16" s="21" t="s">
        <v>45</v>
      </c>
      <c r="C16" s="21" t="s">
        <v>46</v>
      </c>
      <c r="D16" s="22" t="s">
        <v>46</v>
      </c>
      <c r="E16" s="22"/>
      <c r="F16" s="22" t="s">
        <v>47</v>
      </c>
      <c r="G16" s="65">
        <v>0.98</v>
      </c>
      <c r="H16" s="22">
        <v>2</v>
      </c>
    </row>
    <row r="17" ht="37" customHeight="1" spans="1:9">
      <c r="A17" s="21" t="s">
        <v>48</v>
      </c>
      <c r="B17" s="22"/>
      <c r="C17" s="22" t="s">
        <v>49</v>
      </c>
      <c r="D17" s="22"/>
      <c r="E17" s="22"/>
      <c r="F17" s="22"/>
      <c r="G17" s="22"/>
      <c r="H17" s="22"/>
      <c r="I17" s="39"/>
    </row>
    <row r="18" ht="28" customHeight="1" spans="1:9">
      <c r="A18" s="54" t="s">
        <v>15</v>
      </c>
      <c r="B18" s="21" t="s">
        <v>16</v>
      </c>
      <c r="C18" s="21" t="s">
        <v>17</v>
      </c>
      <c r="D18" s="21" t="s">
        <v>18</v>
      </c>
      <c r="E18" s="22"/>
      <c r="F18" s="21" t="s">
        <v>19</v>
      </c>
      <c r="G18" s="21" t="s">
        <v>20</v>
      </c>
      <c r="H18" s="21" t="s">
        <v>21</v>
      </c>
      <c r="I18" s="47">
        <f>SUM(H19:H30)</f>
        <v>29</v>
      </c>
    </row>
    <row r="19" ht="34" customHeight="1" spans="1:8">
      <c r="A19" s="55"/>
      <c r="B19" s="54" t="s">
        <v>22</v>
      </c>
      <c r="C19" s="22" t="s">
        <v>23</v>
      </c>
      <c r="D19" s="22" t="s">
        <v>50</v>
      </c>
      <c r="E19" s="22"/>
      <c r="F19" s="22" t="s">
        <v>51</v>
      </c>
      <c r="G19" s="22" t="s">
        <v>51</v>
      </c>
      <c r="H19" s="22">
        <v>3</v>
      </c>
    </row>
    <row r="20" ht="34" customHeight="1" spans="1:8">
      <c r="A20" s="55"/>
      <c r="B20" s="55"/>
      <c r="C20" s="22"/>
      <c r="D20" s="22" t="s">
        <v>52</v>
      </c>
      <c r="E20" s="22"/>
      <c r="F20" s="22" t="s">
        <v>53</v>
      </c>
      <c r="G20" s="22" t="s">
        <v>54</v>
      </c>
      <c r="H20" s="22">
        <v>3</v>
      </c>
    </row>
    <row r="21" ht="34" customHeight="1" spans="1:8">
      <c r="A21" s="55"/>
      <c r="B21" s="55"/>
      <c r="C21" s="22"/>
      <c r="D21" s="22" t="s">
        <v>55</v>
      </c>
      <c r="E21" s="22"/>
      <c r="F21" s="22" t="s">
        <v>56</v>
      </c>
      <c r="G21" s="22" t="s">
        <v>57</v>
      </c>
      <c r="H21" s="22">
        <v>3</v>
      </c>
    </row>
    <row r="22" ht="34" customHeight="1" spans="1:8">
      <c r="A22" s="55"/>
      <c r="B22" s="55"/>
      <c r="C22" s="22"/>
      <c r="D22" s="22" t="s">
        <v>58</v>
      </c>
      <c r="E22" s="22"/>
      <c r="F22" s="22" t="s">
        <v>59</v>
      </c>
      <c r="G22" s="22" t="s">
        <v>60</v>
      </c>
      <c r="H22" s="22">
        <v>3</v>
      </c>
    </row>
    <row r="23" ht="34" customHeight="1" spans="1:8">
      <c r="A23" s="55"/>
      <c r="B23" s="55"/>
      <c r="C23" s="22"/>
      <c r="D23" s="22" t="s">
        <v>61</v>
      </c>
      <c r="E23" s="22"/>
      <c r="F23" s="22" t="s">
        <v>62</v>
      </c>
      <c r="G23" s="22" t="s">
        <v>63</v>
      </c>
      <c r="H23" s="22">
        <v>3</v>
      </c>
    </row>
    <row r="24" ht="34" customHeight="1" spans="1:8">
      <c r="A24" s="56"/>
      <c r="B24" s="56"/>
      <c r="C24" s="22"/>
      <c r="D24" s="22" t="s">
        <v>64</v>
      </c>
      <c r="E24" s="22"/>
      <c r="F24" s="22" t="s">
        <v>31</v>
      </c>
      <c r="G24" s="22" t="s">
        <v>65</v>
      </c>
      <c r="H24" s="22">
        <v>2</v>
      </c>
    </row>
    <row r="25" ht="34" customHeight="1" spans="1:8">
      <c r="A25" s="54" t="s">
        <v>15</v>
      </c>
      <c r="B25" s="54"/>
      <c r="C25" s="22" t="s">
        <v>39</v>
      </c>
      <c r="D25" s="22" t="s">
        <v>66</v>
      </c>
      <c r="E25" s="22"/>
      <c r="F25" s="65" t="s">
        <v>41</v>
      </c>
      <c r="G25" s="65" t="s">
        <v>41</v>
      </c>
      <c r="H25" s="22">
        <v>2</v>
      </c>
    </row>
    <row r="26" ht="34" customHeight="1" spans="1:8">
      <c r="A26" s="55"/>
      <c r="B26" s="55"/>
      <c r="C26" s="22"/>
      <c r="D26" s="22" t="s">
        <v>67</v>
      </c>
      <c r="E26" s="22"/>
      <c r="F26" s="65" t="s">
        <v>68</v>
      </c>
      <c r="G26" s="65" t="s">
        <v>68</v>
      </c>
      <c r="H26" s="22">
        <v>2</v>
      </c>
    </row>
    <row r="27" ht="34" customHeight="1" spans="1:8">
      <c r="A27" s="55"/>
      <c r="B27" s="56"/>
      <c r="C27" s="22"/>
      <c r="D27" s="22" t="s">
        <v>69</v>
      </c>
      <c r="E27" s="22"/>
      <c r="F27" s="22" t="s">
        <v>41</v>
      </c>
      <c r="G27" s="22" t="s">
        <v>41</v>
      </c>
      <c r="H27" s="22">
        <v>2</v>
      </c>
    </row>
    <row r="28" ht="34" customHeight="1" spans="1:8">
      <c r="A28" s="55"/>
      <c r="B28" s="57" t="s">
        <v>42</v>
      </c>
      <c r="C28" s="21" t="s">
        <v>43</v>
      </c>
      <c r="D28" s="28" t="s">
        <v>70</v>
      </c>
      <c r="E28" s="28"/>
      <c r="F28" s="28" t="s">
        <v>41</v>
      </c>
      <c r="G28" s="28" t="s">
        <v>41</v>
      </c>
      <c r="H28" s="28">
        <v>2</v>
      </c>
    </row>
    <row r="29" ht="34" customHeight="1" spans="1:8">
      <c r="A29" s="55"/>
      <c r="B29" s="56"/>
      <c r="C29" s="21" t="s">
        <v>71</v>
      </c>
      <c r="D29" s="28" t="s">
        <v>72</v>
      </c>
      <c r="E29" s="28"/>
      <c r="F29" s="28" t="s">
        <v>68</v>
      </c>
      <c r="G29" s="28" t="s">
        <v>68</v>
      </c>
      <c r="H29" s="22">
        <v>2</v>
      </c>
    </row>
    <row r="30" ht="34" customHeight="1" spans="1:8">
      <c r="A30" s="56"/>
      <c r="B30" s="21" t="s">
        <v>45</v>
      </c>
      <c r="C30" s="21" t="s">
        <v>46</v>
      </c>
      <c r="D30" s="22" t="s">
        <v>73</v>
      </c>
      <c r="E30" s="22"/>
      <c r="F30" s="22" t="s">
        <v>74</v>
      </c>
      <c r="G30" s="65">
        <v>1</v>
      </c>
      <c r="H30" s="22">
        <v>2</v>
      </c>
    </row>
    <row r="31" ht="46" customHeight="1" spans="1:9">
      <c r="A31" s="21" t="s">
        <v>75</v>
      </c>
      <c r="B31" s="22"/>
      <c r="C31" s="22" t="s">
        <v>76</v>
      </c>
      <c r="D31" s="22"/>
      <c r="E31" s="22"/>
      <c r="F31" s="22"/>
      <c r="G31" s="22"/>
      <c r="H31" s="22"/>
      <c r="I31" s="39"/>
    </row>
    <row r="32" ht="28" customHeight="1" spans="1:9">
      <c r="A32" s="25" t="s">
        <v>15</v>
      </c>
      <c r="B32" s="25" t="s">
        <v>16</v>
      </c>
      <c r="C32" s="25" t="s">
        <v>17</v>
      </c>
      <c r="D32" s="25" t="s">
        <v>18</v>
      </c>
      <c r="E32" s="26"/>
      <c r="F32" s="25" t="s">
        <v>19</v>
      </c>
      <c r="G32" s="25" t="s">
        <v>20</v>
      </c>
      <c r="H32" s="25" t="s">
        <v>21</v>
      </c>
      <c r="I32" s="47">
        <f>SUM(H33:H38)</f>
        <v>14</v>
      </c>
    </row>
    <row r="33" ht="42" customHeight="1" spans="1:8">
      <c r="A33" s="28"/>
      <c r="B33" s="27" t="s">
        <v>22</v>
      </c>
      <c r="C33" s="30" t="s">
        <v>23</v>
      </c>
      <c r="D33" s="28" t="s">
        <v>77</v>
      </c>
      <c r="E33" s="28"/>
      <c r="F33" s="28" t="s">
        <v>78</v>
      </c>
      <c r="G33" s="28" t="s">
        <v>78</v>
      </c>
      <c r="H33" s="28">
        <v>3</v>
      </c>
    </row>
    <row r="34" ht="42" customHeight="1" spans="1:8">
      <c r="A34" s="28"/>
      <c r="B34" s="28"/>
      <c r="C34" s="31"/>
      <c r="D34" s="28" t="s">
        <v>79</v>
      </c>
      <c r="E34" s="28"/>
      <c r="F34" s="28" t="s">
        <v>80</v>
      </c>
      <c r="G34" s="28" t="s">
        <v>80</v>
      </c>
      <c r="H34" s="28">
        <v>3</v>
      </c>
    </row>
    <row r="35" ht="42" customHeight="1" spans="1:8">
      <c r="A35" s="28"/>
      <c r="B35" s="28"/>
      <c r="C35" s="26"/>
      <c r="D35" s="28" t="s">
        <v>81</v>
      </c>
      <c r="E35" s="28"/>
      <c r="F35" s="28" t="s">
        <v>31</v>
      </c>
      <c r="G35" s="28" t="s">
        <v>82</v>
      </c>
      <c r="H35" s="28">
        <v>2</v>
      </c>
    </row>
    <row r="36" ht="42" customHeight="1" spans="1:8">
      <c r="A36" s="28"/>
      <c r="B36" s="28"/>
      <c r="C36" s="30" t="s">
        <v>39</v>
      </c>
      <c r="D36" s="28" t="s">
        <v>83</v>
      </c>
      <c r="E36" s="28"/>
      <c r="F36" s="28" t="s">
        <v>41</v>
      </c>
      <c r="G36" s="28" t="s">
        <v>41</v>
      </c>
      <c r="H36" s="28">
        <v>2</v>
      </c>
    </row>
    <row r="37" ht="42" customHeight="1" spans="1:8">
      <c r="A37" s="28"/>
      <c r="B37" s="28"/>
      <c r="C37" s="26"/>
      <c r="D37" s="28" t="s">
        <v>84</v>
      </c>
      <c r="E37" s="28"/>
      <c r="F37" s="28" t="s">
        <v>41</v>
      </c>
      <c r="G37" s="28" t="s">
        <v>41</v>
      </c>
      <c r="H37" s="28">
        <v>2</v>
      </c>
    </row>
    <row r="38" ht="42" customHeight="1" spans="1:8">
      <c r="A38" s="28"/>
      <c r="B38" s="27" t="s">
        <v>42</v>
      </c>
      <c r="C38" s="21" t="s">
        <v>43</v>
      </c>
      <c r="D38" s="28" t="s">
        <v>85</v>
      </c>
      <c r="E38" s="28"/>
      <c r="F38" s="28" t="s">
        <v>41</v>
      </c>
      <c r="G38" s="28" t="s">
        <v>41</v>
      </c>
      <c r="H38" s="28">
        <v>2</v>
      </c>
    </row>
    <row r="39" ht="35" customHeight="1" spans="1:9">
      <c r="A39" s="25" t="s">
        <v>86</v>
      </c>
      <c r="B39" s="26"/>
      <c r="C39" s="26" t="s">
        <v>87</v>
      </c>
      <c r="D39" s="26"/>
      <c r="E39" s="26"/>
      <c r="F39" s="26"/>
      <c r="G39" s="26"/>
      <c r="H39" s="26"/>
      <c r="I39" s="39"/>
    </row>
    <row r="40" ht="28" customHeight="1" spans="1:9">
      <c r="A40" s="27" t="s">
        <v>15</v>
      </c>
      <c r="B40" s="27" t="s">
        <v>16</v>
      </c>
      <c r="C40" s="27" t="s">
        <v>17</v>
      </c>
      <c r="D40" s="27" t="s">
        <v>18</v>
      </c>
      <c r="E40" s="28"/>
      <c r="F40" s="27" t="s">
        <v>19</v>
      </c>
      <c r="G40" s="27" t="s">
        <v>20</v>
      </c>
      <c r="H40" s="27" t="s">
        <v>21</v>
      </c>
      <c r="I40" s="47">
        <f>SUM(H41:H47)</f>
        <v>14</v>
      </c>
    </row>
    <row r="41" ht="28" customHeight="1" spans="1:8">
      <c r="A41" s="28"/>
      <c r="B41" s="58" t="s">
        <v>22</v>
      </c>
      <c r="C41" s="59" t="s">
        <v>23</v>
      </c>
      <c r="D41" s="44" t="s">
        <v>88</v>
      </c>
      <c r="E41" s="28"/>
      <c r="F41" s="28" t="s">
        <v>31</v>
      </c>
      <c r="G41" s="28" t="s">
        <v>32</v>
      </c>
      <c r="H41" s="28">
        <v>2</v>
      </c>
    </row>
    <row r="42" ht="27.5" customHeight="1" spans="1:8">
      <c r="A42" s="28"/>
      <c r="B42" s="60"/>
      <c r="C42" s="61"/>
      <c r="D42" s="44" t="s">
        <v>89</v>
      </c>
      <c r="E42" s="28"/>
      <c r="F42" s="28" t="s">
        <v>90</v>
      </c>
      <c r="G42" s="28" t="s">
        <v>91</v>
      </c>
      <c r="H42" s="28">
        <v>2</v>
      </c>
    </row>
    <row r="43" ht="27.5" customHeight="1" spans="1:8">
      <c r="A43" s="28"/>
      <c r="B43" s="60"/>
      <c r="C43" s="61"/>
      <c r="D43" s="44" t="s">
        <v>92</v>
      </c>
      <c r="E43" s="28"/>
      <c r="F43" s="28" t="s">
        <v>93</v>
      </c>
      <c r="G43" s="28" t="s">
        <v>94</v>
      </c>
      <c r="H43" s="28">
        <v>2</v>
      </c>
    </row>
    <row r="44" ht="28" customHeight="1" spans="1:8">
      <c r="A44" s="28"/>
      <c r="B44" s="60"/>
      <c r="C44" s="59" t="s">
        <v>39</v>
      </c>
      <c r="D44" s="44" t="s">
        <v>95</v>
      </c>
      <c r="E44" s="28"/>
      <c r="F44" s="28" t="s">
        <v>41</v>
      </c>
      <c r="G44" s="28" t="s">
        <v>41</v>
      </c>
      <c r="H44" s="28">
        <v>2</v>
      </c>
    </row>
    <row r="45" ht="28" customHeight="1" spans="1:8">
      <c r="A45" s="28"/>
      <c r="B45" s="60"/>
      <c r="C45" s="61"/>
      <c r="D45" s="62" t="s">
        <v>96</v>
      </c>
      <c r="E45" s="66"/>
      <c r="F45" s="28" t="s">
        <v>41</v>
      </c>
      <c r="G45" s="28" t="s">
        <v>41</v>
      </c>
      <c r="H45" s="28">
        <v>2</v>
      </c>
    </row>
    <row r="46" spans="1:8">
      <c r="A46" s="28"/>
      <c r="B46" s="27" t="s">
        <v>42</v>
      </c>
      <c r="C46" s="21" t="s">
        <v>43</v>
      </c>
      <c r="D46" s="28" t="s">
        <v>97</v>
      </c>
      <c r="E46" s="28"/>
      <c r="F46" s="28" t="s">
        <v>41</v>
      </c>
      <c r="G46" s="28" t="s">
        <v>41</v>
      </c>
      <c r="H46" s="28">
        <v>2</v>
      </c>
    </row>
    <row r="47" ht="40" customHeight="1" spans="1:8">
      <c r="A47" s="28"/>
      <c r="B47" s="28"/>
      <c r="C47" s="21" t="s">
        <v>71</v>
      </c>
      <c r="D47" s="28" t="s">
        <v>98</v>
      </c>
      <c r="E47" s="28"/>
      <c r="F47" s="28" t="s">
        <v>99</v>
      </c>
      <c r="G47" s="28" t="s">
        <v>99</v>
      </c>
      <c r="H47" s="28">
        <v>2</v>
      </c>
    </row>
    <row r="48" ht="28" customHeight="1" spans="1:8">
      <c r="A48" s="40" t="s">
        <v>100</v>
      </c>
      <c r="B48" s="30">
        <f>G6+I6</f>
        <v>100</v>
      </c>
      <c r="C48" s="30"/>
      <c r="D48" s="30"/>
      <c r="E48" s="30"/>
      <c r="F48" s="30"/>
      <c r="G48" s="30"/>
      <c r="H48" s="30"/>
    </row>
    <row r="49" ht="45" customHeight="1" spans="1:8">
      <c r="A49" s="21" t="s">
        <v>101</v>
      </c>
      <c r="B49" s="22"/>
      <c r="C49" s="22" t="s">
        <v>102</v>
      </c>
      <c r="D49" s="22"/>
      <c r="E49" s="22"/>
      <c r="F49" s="22"/>
      <c r="G49" s="22"/>
      <c r="H49" s="22"/>
    </row>
    <row r="50" ht="45" customHeight="1" spans="1:8">
      <c r="A50" s="21" t="s">
        <v>103</v>
      </c>
      <c r="B50" s="22"/>
      <c r="C50" s="22"/>
      <c r="D50" s="22"/>
      <c r="E50" s="22"/>
      <c r="F50" s="22"/>
      <c r="G50" s="22"/>
      <c r="H50" s="22"/>
    </row>
    <row r="51" ht="167" customHeight="1" spans="1:8">
      <c r="A51" s="50" t="s">
        <v>104</v>
      </c>
      <c r="B51" s="50"/>
      <c r="C51" s="50"/>
      <c r="D51" s="50"/>
      <c r="E51" s="50"/>
      <c r="F51" s="50"/>
      <c r="G51" s="50"/>
      <c r="H51" s="50"/>
    </row>
  </sheetData>
  <mergeCells count="82">
    <mergeCell ref="A1:H1"/>
    <mergeCell ref="A2:E2"/>
    <mergeCell ref="F2:H2"/>
    <mergeCell ref="A3:B3"/>
    <mergeCell ref="C3:H3"/>
    <mergeCell ref="A4:B4"/>
    <mergeCell ref="C4:D4"/>
    <mergeCell ref="E4:F4"/>
    <mergeCell ref="G4:H4"/>
    <mergeCell ref="G5:H5"/>
    <mergeCell ref="G6:H6"/>
    <mergeCell ref="A7:B7"/>
    <mergeCell ref="C7:H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7:B17"/>
    <mergeCell ref="C17:H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1:B31"/>
    <mergeCell ref="C31:H31"/>
    <mergeCell ref="D32:E32"/>
    <mergeCell ref="D33:E33"/>
    <mergeCell ref="D34:E34"/>
    <mergeCell ref="D35:E35"/>
    <mergeCell ref="D36:E36"/>
    <mergeCell ref="D37:E37"/>
    <mergeCell ref="D38:E38"/>
    <mergeCell ref="A39:B39"/>
    <mergeCell ref="C39:H39"/>
    <mergeCell ref="D40:E40"/>
    <mergeCell ref="D41:E41"/>
    <mergeCell ref="D42:E42"/>
    <mergeCell ref="D43:E43"/>
    <mergeCell ref="D44:E44"/>
    <mergeCell ref="D45:E45"/>
    <mergeCell ref="D46:E46"/>
    <mergeCell ref="D47:E47"/>
    <mergeCell ref="B48:H48"/>
    <mergeCell ref="A49:B49"/>
    <mergeCell ref="C49:H49"/>
    <mergeCell ref="A50:B50"/>
    <mergeCell ref="C50:H50"/>
    <mergeCell ref="A51:H51"/>
    <mergeCell ref="A8:A16"/>
    <mergeCell ref="A18:A24"/>
    <mergeCell ref="A25:A30"/>
    <mergeCell ref="A32:A38"/>
    <mergeCell ref="A40:A47"/>
    <mergeCell ref="B9:B14"/>
    <mergeCell ref="B19:B24"/>
    <mergeCell ref="B25:B27"/>
    <mergeCell ref="B28:B29"/>
    <mergeCell ref="B33:B37"/>
    <mergeCell ref="B41:B45"/>
    <mergeCell ref="B46:B47"/>
    <mergeCell ref="C9:C13"/>
    <mergeCell ref="C19:C24"/>
    <mergeCell ref="C25:C27"/>
    <mergeCell ref="C33:C35"/>
    <mergeCell ref="C36:C37"/>
    <mergeCell ref="C41:C43"/>
    <mergeCell ref="C44:C45"/>
    <mergeCell ref="A5:B6"/>
  </mergeCells>
  <pageMargins left="0.751388888888889" right="0.751388888888889" top="1" bottom="1" header="0.5" footer="0.5"/>
  <pageSetup paperSize="9" scale="90" orientation="portrait" horizontalDpi="600"/>
  <headerFooter/>
  <rowBreaks count="2" manualBreakCount="2">
    <brk id="24" max="7" man="1"/>
    <brk id="38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topLeftCell="A3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view="pageBreakPreview" zoomScaleNormal="100" workbookViewId="0">
      <selection activeCell="K4" sqref="K4"/>
    </sheetView>
  </sheetViews>
  <sheetFormatPr defaultColWidth="9" defaultRowHeight="15"/>
  <cols>
    <col min="1" max="1" width="6.96" customWidth="1"/>
    <col min="2" max="2" width="5.83333333333333" customWidth="1"/>
    <col min="3" max="3" width="9.16666666666667" customWidth="1"/>
    <col min="4" max="5" width="12.5" customWidth="1"/>
    <col min="6" max="7" width="12.1666666666667" customWidth="1"/>
    <col min="8" max="8" width="7.08666666666667" customWidth="1"/>
  </cols>
  <sheetData>
    <row r="1" ht="27.75" customHeight="1" spans="1:8">
      <c r="A1" s="18" t="s">
        <v>105</v>
      </c>
      <c r="B1" s="18"/>
      <c r="C1" s="19"/>
      <c r="D1" s="18"/>
      <c r="E1" s="18"/>
      <c r="F1" s="18"/>
      <c r="G1" s="18"/>
      <c r="H1" s="18"/>
    </row>
    <row r="2" ht="16.5" customHeight="1" spans="1:8">
      <c r="A2" s="20" t="s">
        <v>106</v>
      </c>
      <c r="B2" s="20"/>
      <c r="C2" s="20"/>
      <c r="D2" s="20"/>
      <c r="E2" s="20"/>
      <c r="F2" s="35" t="s">
        <v>2</v>
      </c>
      <c r="G2" s="35"/>
      <c r="H2" s="35"/>
    </row>
    <row r="3" ht="36" customHeight="1" spans="1:8">
      <c r="A3" s="21" t="s">
        <v>107</v>
      </c>
      <c r="B3" s="22"/>
      <c r="C3" s="22" t="s">
        <v>108</v>
      </c>
      <c r="D3" s="22"/>
      <c r="E3" s="22"/>
      <c r="F3" s="22"/>
      <c r="G3" s="22"/>
      <c r="H3" s="22"/>
    </row>
    <row r="4" ht="29" customHeight="1" spans="1:8">
      <c r="A4" s="21" t="s">
        <v>109</v>
      </c>
      <c r="B4" s="22"/>
      <c r="C4" s="23" t="s">
        <v>110</v>
      </c>
      <c r="D4" s="24"/>
      <c r="E4" s="36" t="s">
        <v>111</v>
      </c>
      <c r="F4" s="22" t="s">
        <v>110</v>
      </c>
      <c r="G4" s="22"/>
      <c r="H4" s="22"/>
    </row>
    <row r="5" ht="26.5" customHeight="1" spans="1:8">
      <c r="A5" s="21" t="s">
        <v>112</v>
      </c>
      <c r="B5" s="22"/>
      <c r="C5" s="21" t="s">
        <v>113</v>
      </c>
      <c r="D5" s="22"/>
      <c r="E5" s="22"/>
      <c r="F5" s="22"/>
      <c r="G5" s="22"/>
      <c r="H5" s="22"/>
    </row>
    <row r="6" ht="26" customHeight="1" spans="1:8">
      <c r="A6" s="25" t="s">
        <v>114</v>
      </c>
      <c r="B6" s="26"/>
      <c r="C6" s="25" t="s">
        <v>115</v>
      </c>
      <c r="D6" s="26"/>
      <c r="E6" s="26"/>
      <c r="F6" s="26"/>
      <c r="G6" s="26"/>
      <c r="H6" s="26"/>
    </row>
    <row r="7" ht="26.5" customHeight="1" spans="1:8">
      <c r="A7" s="27" t="s">
        <v>116</v>
      </c>
      <c r="B7" s="28"/>
      <c r="C7" s="27" t="s">
        <v>117</v>
      </c>
      <c r="D7" s="28"/>
      <c r="E7" s="28"/>
      <c r="F7" s="28"/>
      <c r="G7" s="28"/>
      <c r="H7" s="28"/>
    </row>
    <row r="8" ht="28" customHeight="1" spans="1:8">
      <c r="A8" s="27" t="s">
        <v>7</v>
      </c>
      <c r="B8" s="28"/>
      <c r="C8" s="28"/>
      <c r="D8" s="27" t="s">
        <v>8</v>
      </c>
      <c r="E8" s="27" t="s">
        <v>9</v>
      </c>
      <c r="F8" s="27" t="s">
        <v>10</v>
      </c>
      <c r="G8" s="27" t="s">
        <v>11</v>
      </c>
      <c r="H8" s="28"/>
    </row>
    <row r="9" ht="27.5" customHeight="1" spans="1:8">
      <c r="A9" s="28"/>
      <c r="B9" s="28"/>
      <c r="C9" s="27" t="s">
        <v>118</v>
      </c>
      <c r="D9" s="29">
        <v>3.08997</v>
      </c>
      <c r="E9" s="29">
        <v>3.08997</v>
      </c>
      <c r="F9" s="37">
        <f>E9/D9</f>
        <v>1</v>
      </c>
      <c r="G9" s="28">
        <f>F9*20</f>
        <v>20</v>
      </c>
      <c r="H9" s="28"/>
    </row>
    <row r="10" ht="28.5" customHeight="1" spans="1:9">
      <c r="A10" s="27" t="s">
        <v>119</v>
      </c>
      <c r="B10" s="27" t="s">
        <v>16</v>
      </c>
      <c r="C10" s="27" t="s">
        <v>17</v>
      </c>
      <c r="D10" s="27" t="s">
        <v>18</v>
      </c>
      <c r="E10" s="28"/>
      <c r="F10" s="27" t="s">
        <v>19</v>
      </c>
      <c r="G10" s="27" t="s">
        <v>20</v>
      </c>
      <c r="H10" s="27" t="s">
        <v>21</v>
      </c>
      <c r="I10">
        <f>SUM(H11:H14)</f>
        <v>80</v>
      </c>
    </row>
    <row r="11" ht="46" customHeight="1" spans="1:8">
      <c r="A11" s="28"/>
      <c r="B11" s="27" t="s">
        <v>22</v>
      </c>
      <c r="C11" s="30" t="s">
        <v>39</v>
      </c>
      <c r="D11" s="28" t="s">
        <v>120</v>
      </c>
      <c r="E11" s="28"/>
      <c r="F11" s="38">
        <v>1</v>
      </c>
      <c r="G11" s="38">
        <v>1</v>
      </c>
      <c r="H11" s="28">
        <v>20</v>
      </c>
    </row>
    <row r="12" ht="46" customHeight="1" spans="1:8">
      <c r="A12" s="28"/>
      <c r="B12" s="28"/>
      <c r="C12" s="26"/>
      <c r="D12" s="28" t="s">
        <v>121</v>
      </c>
      <c r="E12" s="28"/>
      <c r="F12" s="28" t="s">
        <v>122</v>
      </c>
      <c r="G12" s="28" t="s">
        <v>122</v>
      </c>
      <c r="H12" s="28">
        <v>20</v>
      </c>
    </row>
    <row r="13" ht="46" customHeight="1" spans="1:8">
      <c r="A13" s="28"/>
      <c r="B13" s="28"/>
      <c r="C13" s="28" t="s">
        <v>123</v>
      </c>
      <c r="D13" s="28" t="s">
        <v>124</v>
      </c>
      <c r="E13" s="28"/>
      <c r="F13" s="38" t="s">
        <v>41</v>
      </c>
      <c r="G13" s="38" t="s">
        <v>41</v>
      </c>
      <c r="H13" s="28">
        <v>20</v>
      </c>
    </row>
    <row r="14" ht="46" customHeight="1" spans="1:8">
      <c r="A14" s="28"/>
      <c r="B14" s="27" t="s">
        <v>45</v>
      </c>
      <c r="C14" s="28" t="s">
        <v>125</v>
      </c>
      <c r="D14" s="28" t="s">
        <v>46</v>
      </c>
      <c r="E14" s="28"/>
      <c r="F14" s="28" t="s">
        <v>74</v>
      </c>
      <c r="G14" s="38">
        <v>1</v>
      </c>
      <c r="H14" s="28">
        <v>20</v>
      </c>
    </row>
    <row r="15" ht="26.5" customHeight="1" spans="1:8">
      <c r="A15" s="32" t="s">
        <v>100</v>
      </c>
      <c r="B15" s="30">
        <f>G9+I10</f>
        <v>100</v>
      </c>
      <c r="C15" s="30"/>
      <c r="D15" s="30"/>
      <c r="E15" s="30"/>
      <c r="F15" s="30"/>
      <c r="G15" s="30"/>
      <c r="H15" s="30"/>
    </row>
    <row r="16" ht="46" customHeight="1" spans="1:8">
      <c r="A16" s="33" t="s">
        <v>101</v>
      </c>
      <c r="B16" s="22"/>
      <c r="C16" s="22" t="s">
        <v>102</v>
      </c>
      <c r="D16" s="22"/>
      <c r="E16" s="22"/>
      <c r="F16" s="22"/>
      <c r="G16" s="22"/>
      <c r="H16" s="22"/>
    </row>
    <row r="17" ht="46" customHeight="1" spans="1:8">
      <c r="A17" s="33" t="s">
        <v>103</v>
      </c>
      <c r="B17" s="22"/>
      <c r="C17" s="22"/>
      <c r="D17" s="22"/>
      <c r="E17" s="22"/>
      <c r="F17" s="22"/>
      <c r="G17" s="22"/>
      <c r="H17" s="22"/>
    </row>
    <row r="18" ht="136" customHeight="1" spans="1:8">
      <c r="A18" s="34" t="s">
        <v>126</v>
      </c>
      <c r="B18" s="34"/>
      <c r="C18" s="34"/>
      <c r="D18" s="34"/>
      <c r="E18" s="34"/>
      <c r="F18" s="34"/>
      <c r="G18" s="34"/>
      <c r="H18" s="34"/>
    </row>
  </sheetData>
  <mergeCells count="31">
    <mergeCell ref="A1:H1"/>
    <mergeCell ref="A2:E2"/>
    <mergeCell ref="F2:H2"/>
    <mergeCell ref="A3:B3"/>
    <mergeCell ref="C3:H3"/>
    <mergeCell ref="A4:B4"/>
    <mergeCell ref="C4:D4"/>
    <mergeCell ref="F4:H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B15:H15"/>
    <mergeCell ref="A16:B16"/>
    <mergeCell ref="C16:H16"/>
    <mergeCell ref="A17:B17"/>
    <mergeCell ref="C17:H17"/>
    <mergeCell ref="A18:H18"/>
    <mergeCell ref="A10:A14"/>
    <mergeCell ref="B11:B12"/>
    <mergeCell ref="C11:C12"/>
    <mergeCell ref="A8:B9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workbookViewId="0">
      <selection activeCell="H36" sqref="H36"/>
    </sheetView>
  </sheetViews>
  <sheetFormatPr defaultColWidth="9" defaultRowHeight="15" outlineLevelCol="7"/>
  <cols>
    <col min="1" max="1" width="6.96" customWidth="1"/>
    <col min="2" max="2" width="5.83333333333333" customWidth="1"/>
    <col min="3" max="3" width="9.16666666666667" customWidth="1"/>
    <col min="4" max="5" width="8.83333333333333" customWidth="1"/>
    <col min="6" max="7" width="11" customWidth="1"/>
    <col min="8" max="8" width="7.08666666666667" customWidth="1"/>
  </cols>
  <sheetData>
    <row r="1" ht="20.25" customHeight="1" spans="1:3">
      <c r="A1" s="1" t="s">
        <v>214</v>
      </c>
      <c r="B1" s="1"/>
      <c r="C1" s="1"/>
    </row>
    <row r="2" ht="27.75" customHeight="1" spans="3:8">
      <c r="C2" s="2" t="s">
        <v>215</v>
      </c>
      <c r="D2" s="2"/>
      <c r="E2" s="2"/>
      <c r="F2" s="2"/>
      <c r="G2" s="2"/>
      <c r="H2" s="2"/>
    </row>
    <row r="3" ht="16.5" customHeight="1" spans="1:8">
      <c r="A3" s="3" t="s">
        <v>216</v>
      </c>
      <c r="B3" s="3"/>
      <c r="C3" s="3"/>
      <c r="D3" s="3"/>
      <c r="E3" s="3"/>
      <c r="F3" s="3"/>
      <c r="G3" s="3"/>
      <c r="H3" s="3"/>
    </row>
    <row r="4" ht="26.25" customHeight="1" spans="1:8">
      <c r="A4" s="4" t="s">
        <v>217</v>
      </c>
      <c r="B4" s="5"/>
      <c r="C4" s="6"/>
      <c r="D4" s="6"/>
      <c r="E4" s="6"/>
      <c r="F4" s="6"/>
      <c r="G4" s="6"/>
      <c r="H4" s="6"/>
    </row>
    <row r="5" ht="26.5" customHeight="1" spans="1:8">
      <c r="A5" s="4" t="s">
        <v>218</v>
      </c>
      <c r="B5" s="5"/>
      <c r="C5" s="6"/>
      <c r="D5" s="6"/>
      <c r="E5" s="6"/>
      <c r="F5" s="5"/>
      <c r="G5" s="5"/>
      <c r="H5" s="6"/>
    </row>
    <row r="6" ht="26.5" customHeight="1" spans="1:8">
      <c r="A6" s="4" t="s">
        <v>219</v>
      </c>
      <c r="B6" s="5"/>
      <c r="C6" s="7" t="s">
        <v>220</v>
      </c>
      <c r="D6" s="8"/>
      <c r="E6" s="8"/>
      <c r="F6" s="8"/>
      <c r="G6" s="8"/>
      <c r="H6" s="8"/>
    </row>
    <row r="7" ht="26" customHeight="1" spans="1:8">
      <c r="A7" s="4" t="s">
        <v>221</v>
      </c>
      <c r="B7" s="5"/>
      <c r="C7" s="7" t="s">
        <v>222</v>
      </c>
      <c r="D7" s="8"/>
      <c r="E7" s="8"/>
      <c r="F7" s="8"/>
      <c r="G7" s="8"/>
      <c r="H7" s="8"/>
    </row>
    <row r="8" ht="26.5" customHeight="1" spans="1:8">
      <c r="A8" s="4" t="s">
        <v>223</v>
      </c>
      <c r="B8" s="5"/>
      <c r="C8" s="7" t="s">
        <v>224</v>
      </c>
      <c r="D8" s="8"/>
      <c r="E8" s="8"/>
      <c r="F8" s="8"/>
      <c r="G8" s="8"/>
      <c r="H8" s="8"/>
    </row>
    <row r="9" ht="28" customHeight="1" spans="1:8">
      <c r="A9" s="4" t="s">
        <v>225</v>
      </c>
      <c r="B9" s="5"/>
      <c r="C9" s="6"/>
      <c r="D9" s="9" t="s">
        <v>226</v>
      </c>
      <c r="E9" s="9" t="s">
        <v>227</v>
      </c>
      <c r="F9" s="4" t="s">
        <v>228</v>
      </c>
      <c r="G9" s="4" t="s">
        <v>229</v>
      </c>
      <c r="H9" s="5"/>
    </row>
    <row r="10" ht="27.5" customHeight="1" spans="1:8">
      <c r="A10" s="5"/>
      <c r="B10" s="5"/>
      <c r="C10" s="10" t="s">
        <v>230</v>
      </c>
      <c r="D10" s="6"/>
      <c r="E10" s="6"/>
      <c r="F10" s="6"/>
      <c r="G10" s="6"/>
      <c r="H10" s="6"/>
    </row>
    <row r="11" ht="28.5" customHeight="1" spans="1:8">
      <c r="A11" s="4" t="s">
        <v>231</v>
      </c>
      <c r="B11" s="10" t="s">
        <v>232</v>
      </c>
      <c r="C11" s="4" t="s">
        <v>233</v>
      </c>
      <c r="D11" s="4" t="s">
        <v>234</v>
      </c>
      <c r="E11" s="5"/>
      <c r="F11" s="10" t="s">
        <v>235</v>
      </c>
      <c r="G11" s="10" t="s">
        <v>236</v>
      </c>
      <c r="H11" s="4" t="s">
        <v>237</v>
      </c>
    </row>
    <row r="12" ht="25.5" customHeight="1" spans="1:8">
      <c r="A12" s="5"/>
      <c r="B12" s="4" t="s">
        <v>238</v>
      </c>
      <c r="C12" s="6"/>
      <c r="D12" s="6"/>
      <c r="E12" s="6"/>
      <c r="F12" s="6"/>
      <c r="G12" s="6"/>
      <c r="H12" s="6"/>
    </row>
    <row r="13" ht="26.5" customHeight="1" spans="1:8">
      <c r="A13" s="5"/>
      <c r="B13" s="5"/>
      <c r="C13" s="6"/>
      <c r="D13" s="6"/>
      <c r="E13" s="6"/>
      <c r="F13" s="6"/>
      <c r="G13" s="6"/>
      <c r="H13" s="6"/>
    </row>
    <row r="14" ht="26.5" customHeight="1" spans="1:8">
      <c r="A14" s="5"/>
      <c r="B14" s="5"/>
      <c r="C14" s="6"/>
      <c r="D14" s="6"/>
      <c r="E14" s="6"/>
      <c r="F14" s="6"/>
      <c r="G14" s="6"/>
      <c r="H14" s="6"/>
    </row>
    <row r="15" ht="26" customHeight="1" spans="1:8">
      <c r="A15" s="5"/>
      <c r="B15" s="5"/>
      <c r="C15" s="6"/>
      <c r="D15" s="6"/>
      <c r="E15" s="6"/>
      <c r="F15" s="6"/>
      <c r="G15" s="6"/>
      <c r="H15" s="6"/>
    </row>
    <row r="16" ht="26" customHeight="1" spans="1:8">
      <c r="A16" s="5"/>
      <c r="B16" s="4" t="s">
        <v>239</v>
      </c>
      <c r="C16" s="11" t="s">
        <v>240</v>
      </c>
      <c r="D16" s="6"/>
      <c r="E16" s="6"/>
      <c r="F16" s="6"/>
      <c r="G16" s="6"/>
      <c r="H16" s="6"/>
    </row>
    <row r="17" ht="26.5" customHeight="1" spans="1:8">
      <c r="A17" s="5"/>
      <c r="B17" s="5"/>
      <c r="C17" s="11" t="s">
        <v>240</v>
      </c>
      <c r="D17" s="6"/>
      <c r="E17" s="6"/>
      <c r="F17" s="6"/>
      <c r="G17" s="6"/>
      <c r="H17" s="6"/>
    </row>
    <row r="18" ht="26.5" customHeight="1" spans="1:8">
      <c r="A18" s="5"/>
      <c r="B18" s="5"/>
      <c r="C18" s="11" t="s">
        <v>240</v>
      </c>
      <c r="D18" s="6"/>
      <c r="E18" s="6"/>
      <c r="F18" s="6"/>
      <c r="G18" s="6"/>
      <c r="H18" s="6"/>
    </row>
    <row r="19" ht="25.5" customHeight="1" spans="1:8">
      <c r="A19" s="5"/>
      <c r="B19" s="5"/>
      <c r="C19" s="11" t="s">
        <v>240</v>
      </c>
      <c r="D19" s="6"/>
      <c r="E19" s="6"/>
      <c r="F19" s="6"/>
      <c r="G19" s="6"/>
      <c r="H19" s="6"/>
    </row>
    <row r="20" ht="26.5" customHeight="1" spans="1:8">
      <c r="A20" s="5"/>
      <c r="B20" s="4" t="s">
        <v>241</v>
      </c>
      <c r="C20" s="11" t="s">
        <v>240</v>
      </c>
      <c r="D20" s="6"/>
      <c r="E20" s="6"/>
      <c r="F20" s="6"/>
      <c r="G20" s="6"/>
      <c r="H20" s="6"/>
    </row>
    <row r="21" ht="26.5" customHeight="1" spans="1:8">
      <c r="A21" s="5"/>
      <c r="B21" s="5"/>
      <c r="C21" s="11" t="s">
        <v>240</v>
      </c>
      <c r="D21" s="6"/>
      <c r="E21" s="6"/>
      <c r="F21" s="6"/>
      <c r="G21" s="6"/>
      <c r="H21" s="6"/>
    </row>
    <row r="22" ht="26" customHeight="1" spans="1:8">
      <c r="A22" s="5"/>
      <c r="B22" s="5"/>
      <c r="C22" s="11" t="s">
        <v>240</v>
      </c>
      <c r="D22" s="6"/>
      <c r="E22" s="6"/>
      <c r="F22" s="6"/>
      <c r="G22" s="6"/>
      <c r="H22" s="6"/>
    </row>
    <row r="23" ht="26.5" customHeight="1" spans="1:8">
      <c r="A23" s="5"/>
      <c r="B23" s="5"/>
      <c r="C23" s="11" t="s">
        <v>240</v>
      </c>
      <c r="D23" s="6"/>
      <c r="E23" s="6"/>
      <c r="F23" s="6"/>
      <c r="G23" s="6"/>
      <c r="H23" s="6"/>
    </row>
    <row r="24" ht="26.5" customHeight="1" spans="1:8">
      <c r="A24" s="5"/>
      <c r="B24" s="4" t="s">
        <v>242</v>
      </c>
      <c r="C24" s="11" t="s">
        <v>240</v>
      </c>
      <c r="D24" s="6"/>
      <c r="E24" s="6"/>
      <c r="F24" s="6"/>
      <c r="G24" s="6"/>
      <c r="H24" s="6"/>
    </row>
    <row r="25" ht="25.75" customHeight="1" spans="1:8">
      <c r="A25" s="5"/>
      <c r="B25" s="5"/>
      <c r="C25" s="12" t="s">
        <v>243</v>
      </c>
      <c r="D25" s="6"/>
      <c r="E25" s="6"/>
      <c r="F25" s="6"/>
      <c r="G25" s="6"/>
      <c r="H25" s="6"/>
    </row>
    <row r="26" ht="42.25" customHeight="1" spans="1:8">
      <c r="A26" s="13" t="s">
        <v>244</v>
      </c>
      <c r="B26" s="6"/>
      <c r="C26" s="6"/>
      <c r="D26" s="6"/>
      <c r="E26" s="6"/>
      <c r="F26" s="6"/>
      <c r="G26" s="6"/>
      <c r="H26" s="6"/>
    </row>
    <row r="27" ht="26" customHeight="1" spans="1:8">
      <c r="A27" s="14" t="s">
        <v>245</v>
      </c>
      <c r="B27" s="6"/>
      <c r="C27" s="6"/>
      <c r="D27" s="6"/>
      <c r="E27" s="6"/>
      <c r="F27" s="6"/>
      <c r="G27" s="6"/>
      <c r="H27" s="6"/>
    </row>
    <row r="28" ht="26.5" customHeight="1" spans="1:8">
      <c r="A28" s="13" t="s">
        <v>246</v>
      </c>
      <c r="B28" s="6"/>
      <c r="C28" s="6"/>
      <c r="D28" s="6"/>
      <c r="E28" s="6"/>
      <c r="F28" s="6"/>
      <c r="G28" s="6"/>
      <c r="H28" s="6"/>
    </row>
    <row r="29" ht="118.5" customHeight="1" spans="1:8">
      <c r="A29" s="13" t="s">
        <v>247</v>
      </c>
      <c r="B29" s="5"/>
      <c r="C29" s="6"/>
      <c r="D29" s="6"/>
      <c r="E29" s="6"/>
      <c r="F29" s="6"/>
      <c r="G29" s="6"/>
      <c r="H29" s="6"/>
    </row>
    <row r="30" ht="232.25" customHeight="1" spans="1:8">
      <c r="A30" s="13" t="s">
        <v>248</v>
      </c>
      <c r="B30" s="5"/>
      <c r="C30" s="6"/>
      <c r="D30" s="6"/>
      <c r="E30" s="6"/>
      <c r="F30" s="6"/>
      <c r="G30" s="6"/>
      <c r="H30" s="6"/>
    </row>
    <row r="31" ht="14.25" customHeight="1" spans="1:2">
      <c r="A31" s="15" t="s">
        <v>249</v>
      </c>
      <c r="B31" s="15"/>
    </row>
    <row r="32" ht="144" customHeight="1" spans="1:8">
      <c r="A32" s="16" t="s">
        <v>250</v>
      </c>
      <c r="B32" s="17"/>
      <c r="C32" s="17"/>
      <c r="D32" s="17"/>
      <c r="E32" s="17"/>
      <c r="F32" s="17"/>
      <c r="G32" s="17"/>
      <c r="H32" s="17"/>
    </row>
  </sheetData>
  <mergeCells count="48">
    <mergeCell ref="A1:C1"/>
    <mergeCell ref="A2:B2"/>
    <mergeCell ref="C2:H2"/>
    <mergeCell ref="A3:H3"/>
    <mergeCell ref="A4:B4"/>
    <mergeCell ref="C4:H4"/>
    <mergeCell ref="A5:B5"/>
    <mergeCell ref="C5:E5"/>
    <mergeCell ref="F5:G5"/>
    <mergeCell ref="A6:B6"/>
    <mergeCell ref="C6:H6"/>
    <mergeCell ref="A7:B7"/>
    <mergeCell ref="C7:H7"/>
    <mergeCell ref="A8:B8"/>
    <mergeCell ref="C8:H8"/>
    <mergeCell ref="G9:H9"/>
    <mergeCell ref="G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H28"/>
    <mergeCell ref="A29:B29"/>
    <mergeCell ref="C29:H29"/>
    <mergeCell ref="A30:B30"/>
    <mergeCell ref="C30:H30"/>
    <mergeCell ref="A31:B31"/>
    <mergeCell ref="C31:H31"/>
    <mergeCell ref="A32:H32"/>
    <mergeCell ref="A11:A25"/>
    <mergeCell ref="B12:B15"/>
    <mergeCell ref="B16:B19"/>
    <mergeCell ref="B20:B23"/>
    <mergeCell ref="B24:B25"/>
    <mergeCell ref="A9:B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view="pageBreakPreview" zoomScaleNormal="100" workbookViewId="0">
      <selection activeCell="C3" sqref="C3:H3"/>
    </sheetView>
  </sheetViews>
  <sheetFormatPr defaultColWidth="9" defaultRowHeight="15"/>
  <cols>
    <col min="1" max="1" width="6.96" customWidth="1"/>
    <col min="2" max="2" width="5.83333333333333" customWidth="1"/>
    <col min="3" max="3" width="9.16666666666667" customWidth="1"/>
    <col min="4" max="5" width="12.5" customWidth="1"/>
    <col min="6" max="7" width="12.1666666666667" customWidth="1"/>
    <col min="8" max="8" width="7.08666666666667" customWidth="1"/>
    <col min="10" max="10" width="40.6666666666667" customWidth="1"/>
  </cols>
  <sheetData>
    <row r="1" ht="27.75" customHeight="1" spans="1:8">
      <c r="A1" s="18" t="s">
        <v>127</v>
      </c>
      <c r="B1" s="18"/>
      <c r="C1" s="19"/>
      <c r="D1" s="18"/>
      <c r="E1" s="18"/>
      <c r="F1" s="18"/>
      <c r="G1" s="18"/>
      <c r="H1" s="18"/>
    </row>
    <row r="2" ht="16.5" customHeight="1" spans="1:8">
      <c r="A2" s="20" t="str">
        <f>整体!A2</f>
        <v>单位名称：武汉市蔡甸区残疾人联合会                                                                                </v>
      </c>
      <c r="B2" s="20"/>
      <c r="C2" s="20"/>
      <c r="D2" s="20"/>
      <c r="E2" s="20"/>
      <c r="F2" s="35" t="str">
        <f>整体!F2</f>
        <v>填报日期：2025年4月24日</v>
      </c>
      <c r="G2" s="35"/>
      <c r="H2" s="35"/>
    </row>
    <row r="3" ht="36" customHeight="1" spans="1:8">
      <c r="A3" s="21" t="s">
        <v>107</v>
      </c>
      <c r="B3" s="22"/>
      <c r="C3" s="22" t="s">
        <v>128</v>
      </c>
      <c r="D3" s="22"/>
      <c r="E3" s="22"/>
      <c r="F3" s="22"/>
      <c r="G3" s="22"/>
      <c r="H3" s="22"/>
    </row>
    <row r="4" ht="29" customHeight="1" spans="1:10">
      <c r="A4" s="21" t="s">
        <v>109</v>
      </c>
      <c r="B4" s="22"/>
      <c r="C4" s="23" t="str">
        <f>行政单位离退休!C4</f>
        <v>武汉市蔡甸区残疾人联合会</v>
      </c>
      <c r="D4" s="24"/>
      <c r="E4" s="36" t="s">
        <v>111</v>
      </c>
      <c r="F4" s="22" t="str">
        <f>行政单位离退休!F4</f>
        <v>武汉市蔡甸区残疾人联合会</v>
      </c>
      <c r="G4" s="22"/>
      <c r="H4" s="22"/>
      <c r="J4" s="45"/>
    </row>
    <row r="5" ht="26.5" customHeight="1" spans="1:10">
      <c r="A5" s="21" t="s">
        <v>112</v>
      </c>
      <c r="B5" s="22"/>
      <c r="C5" s="21" t="s">
        <v>113</v>
      </c>
      <c r="D5" s="22"/>
      <c r="E5" s="22"/>
      <c r="F5" s="22"/>
      <c r="G5" s="22"/>
      <c r="H5" s="22"/>
      <c r="J5" s="45" t="s">
        <v>129</v>
      </c>
    </row>
    <row r="6" ht="26" customHeight="1" spans="1:8">
      <c r="A6" s="25" t="s">
        <v>114</v>
      </c>
      <c r="B6" s="26"/>
      <c r="C6" s="25" t="s">
        <v>115</v>
      </c>
      <c r="D6" s="26"/>
      <c r="E6" s="26"/>
      <c r="F6" s="26"/>
      <c r="G6" s="26"/>
      <c r="H6" s="26"/>
    </row>
    <row r="7" ht="26.5" customHeight="1" spans="1:8">
      <c r="A7" s="27" t="s">
        <v>116</v>
      </c>
      <c r="B7" s="28"/>
      <c r="C7" s="27" t="s">
        <v>117</v>
      </c>
      <c r="D7" s="28"/>
      <c r="E7" s="28"/>
      <c r="F7" s="28"/>
      <c r="G7" s="28"/>
      <c r="H7" s="28"/>
    </row>
    <row r="8" ht="28" customHeight="1" spans="1:8">
      <c r="A8" s="27" t="s">
        <v>7</v>
      </c>
      <c r="B8" s="28"/>
      <c r="C8" s="28"/>
      <c r="D8" s="27" t="s">
        <v>8</v>
      </c>
      <c r="E8" s="27" t="s">
        <v>9</v>
      </c>
      <c r="F8" s="27" t="s">
        <v>10</v>
      </c>
      <c r="G8" s="27" t="s">
        <v>11</v>
      </c>
      <c r="H8" s="28"/>
    </row>
    <row r="9" ht="27.5" customHeight="1" spans="1:8">
      <c r="A9" s="28"/>
      <c r="B9" s="28"/>
      <c r="C9" s="27" t="s">
        <v>118</v>
      </c>
      <c r="D9" s="29">
        <v>0.45</v>
      </c>
      <c r="E9" s="29">
        <v>0.45</v>
      </c>
      <c r="F9" s="37">
        <f>E9/D9</f>
        <v>1</v>
      </c>
      <c r="G9" s="28">
        <f>F9*20</f>
        <v>20</v>
      </c>
      <c r="H9" s="28"/>
    </row>
    <row r="10" ht="28.5" customHeight="1" spans="1:9">
      <c r="A10" s="27" t="s">
        <v>119</v>
      </c>
      <c r="B10" s="27" t="s">
        <v>16</v>
      </c>
      <c r="C10" s="27" t="s">
        <v>17</v>
      </c>
      <c r="D10" s="27" t="s">
        <v>18</v>
      </c>
      <c r="E10" s="28"/>
      <c r="F10" s="27" t="s">
        <v>19</v>
      </c>
      <c r="G10" s="27" t="s">
        <v>20</v>
      </c>
      <c r="H10" s="27" t="s">
        <v>21</v>
      </c>
      <c r="I10">
        <f>SUM(H11:H15)</f>
        <v>80</v>
      </c>
    </row>
    <row r="11" ht="35" customHeight="1" spans="1:8">
      <c r="A11" s="28"/>
      <c r="B11" s="27" t="s">
        <v>22</v>
      </c>
      <c r="C11" s="30" t="s">
        <v>23</v>
      </c>
      <c r="D11" s="28" t="s">
        <v>130</v>
      </c>
      <c r="E11" s="28"/>
      <c r="F11" s="28" t="s">
        <v>131</v>
      </c>
      <c r="G11" s="28" t="s">
        <v>132</v>
      </c>
      <c r="H11" s="28">
        <v>20</v>
      </c>
    </row>
    <row r="12" ht="35" customHeight="1" spans="1:8">
      <c r="A12" s="28"/>
      <c r="B12" s="28"/>
      <c r="C12" s="30" t="s">
        <v>39</v>
      </c>
      <c r="D12" s="28" t="s">
        <v>133</v>
      </c>
      <c r="E12" s="28"/>
      <c r="F12" s="28" t="s">
        <v>134</v>
      </c>
      <c r="G12" s="28" t="s">
        <v>134</v>
      </c>
      <c r="H12" s="28">
        <v>20</v>
      </c>
    </row>
    <row r="13" ht="35" customHeight="1" spans="1:8">
      <c r="A13" s="28"/>
      <c r="B13" s="27" t="s">
        <v>42</v>
      </c>
      <c r="C13" s="28" t="s">
        <v>43</v>
      </c>
      <c r="D13" s="28" t="s">
        <v>135</v>
      </c>
      <c r="E13" s="28"/>
      <c r="F13" s="38" t="s">
        <v>41</v>
      </c>
      <c r="G13" s="38" t="s">
        <v>41</v>
      </c>
      <c r="H13" s="28">
        <v>10</v>
      </c>
    </row>
    <row r="14" ht="35" customHeight="1" spans="1:8">
      <c r="A14" s="28"/>
      <c r="B14" s="28"/>
      <c r="C14" s="28" t="s">
        <v>123</v>
      </c>
      <c r="D14" s="28" t="s">
        <v>136</v>
      </c>
      <c r="E14" s="28"/>
      <c r="F14" s="38" t="s">
        <v>137</v>
      </c>
      <c r="G14" s="38" t="s">
        <v>137</v>
      </c>
      <c r="H14" s="28">
        <v>10</v>
      </c>
    </row>
    <row r="15" ht="35" customHeight="1" spans="1:8">
      <c r="A15" s="28"/>
      <c r="B15" s="27" t="s">
        <v>45</v>
      </c>
      <c r="C15" s="28" t="s">
        <v>125</v>
      </c>
      <c r="D15" s="28" t="s">
        <v>138</v>
      </c>
      <c r="E15" s="28"/>
      <c r="F15" s="38">
        <v>1</v>
      </c>
      <c r="G15" s="38">
        <v>1</v>
      </c>
      <c r="H15" s="28">
        <v>20</v>
      </c>
    </row>
    <row r="16" ht="26.5" customHeight="1" spans="1:8">
      <c r="A16" s="32" t="s">
        <v>100</v>
      </c>
      <c r="B16" s="30">
        <f>G9+I10</f>
        <v>100</v>
      </c>
      <c r="C16" s="30"/>
      <c r="D16" s="30"/>
      <c r="E16" s="30"/>
      <c r="F16" s="30"/>
      <c r="G16" s="30"/>
      <c r="H16" s="30"/>
    </row>
    <row r="17" ht="46" customHeight="1" spans="1:8">
      <c r="A17" s="33" t="s">
        <v>101</v>
      </c>
      <c r="B17" s="22"/>
      <c r="C17" s="22" t="s">
        <v>102</v>
      </c>
      <c r="D17" s="22"/>
      <c r="E17" s="22"/>
      <c r="F17" s="22"/>
      <c r="G17" s="22"/>
      <c r="H17" s="22"/>
    </row>
    <row r="18" ht="46" customHeight="1" spans="1:8">
      <c r="A18" s="33" t="s">
        <v>103</v>
      </c>
      <c r="B18" s="22"/>
      <c r="C18" s="22"/>
      <c r="D18" s="22"/>
      <c r="E18" s="22"/>
      <c r="F18" s="22"/>
      <c r="G18" s="22"/>
      <c r="H18" s="22"/>
    </row>
    <row r="19" ht="136" customHeight="1" spans="1:8">
      <c r="A19" s="34" t="s">
        <v>126</v>
      </c>
      <c r="B19" s="34"/>
      <c r="C19" s="34"/>
      <c r="D19" s="34"/>
      <c r="E19" s="34"/>
      <c r="F19" s="34"/>
      <c r="G19" s="34"/>
      <c r="H19" s="34"/>
    </row>
  </sheetData>
  <mergeCells count="32">
    <mergeCell ref="A1:H1"/>
    <mergeCell ref="A2:E2"/>
    <mergeCell ref="F2:H2"/>
    <mergeCell ref="A3:B3"/>
    <mergeCell ref="C3:H3"/>
    <mergeCell ref="A4:B4"/>
    <mergeCell ref="C4:D4"/>
    <mergeCell ref="F4:H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H19"/>
    <mergeCell ref="A10:A15"/>
    <mergeCell ref="B11:B12"/>
    <mergeCell ref="B13:B14"/>
    <mergeCell ref="A8:B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view="pageBreakPreview" zoomScaleNormal="100" workbookViewId="0">
      <selection activeCell="C3" sqref="C3:H3"/>
    </sheetView>
  </sheetViews>
  <sheetFormatPr defaultColWidth="9" defaultRowHeight="15"/>
  <cols>
    <col min="1" max="1" width="6.96" customWidth="1"/>
    <col min="2" max="2" width="5.83333333333333" customWidth="1"/>
    <col min="3" max="3" width="9.16666666666667" customWidth="1"/>
    <col min="4" max="5" width="12.5" customWidth="1"/>
    <col min="6" max="7" width="12.1666666666667" customWidth="1"/>
    <col min="8" max="8" width="7.08666666666667" customWidth="1"/>
  </cols>
  <sheetData>
    <row r="1" ht="27.75" customHeight="1" spans="1:8">
      <c r="A1" s="18" t="s">
        <v>139</v>
      </c>
      <c r="B1" s="18"/>
      <c r="C1" s="19"/>
      <c r="D1" s="18"/>
      <c r="E1" s="18"/>
      <c r="F1" s="18"/>
      <c r="G1" s="18"/>
      <c r="H1" s="18"/>
    </row>
    <row r="2" ht="16.5" customHeight="1" spans="1:8">
      <c r="A2" s="20" t="str">
        <f>整体!A2</f>
        <v>单位名称：武汉市蔡甸区残疾人联合会                                                                                </v>
      </c>
      <c r="B2" s="20"/>
      <c r="C2" s="20"/>
      <c r="D2" s="20"/>
      <c r="E2" s="20"/>
      <c r="F2" s="35" t="str">
        <f>整体!F2</f>
        <v>填报日期：2025年4月24日</v>
      </c>
      <c r="G2" s="35"/>
      <c r="H2" s="35"/>
    </row>
    <row r="3" ht="36" customHeight="1" spans="1:8">
      <c r="A3" s="21" t="s">
        <v>107</v>
      </c>
      <c r="B3" s="22"/>
      <c r="C3" s="22" t="s">
        <v>140</v>
      </c>
      <c r="D3" s="22"/>
      <c r="E3" s="22"/>
      <c r="F3" s="22"/>
      <c r="G3" s="22"/>
      <c r="H3" s="22"/>
    </row>
    <row r="4" ht="29" customHeight="1" spans="1:8">
      <c r="A4" s="21" t="s">
        <v>109</v>
      </c>
      <c r="B4" s="22"/>
      <c r="C4" s="23" t="str">
        <f>行政单位离退休!C4</f>
        <v>武汉市蔡甸区残疾人联合会</v>
      </c>
      <c r="D4" s="24"/>
      <c r="E4" s="36" t="s">
        <v>111</v>
      </c>
      <c r="F4" s="22" t="str">
        <f>行政单位离退休!F4</f>
        <v>武汉市蔡甸区残疾人联合会</v>
      </c>
      <c r="G4" s="22"/>
      <c r="H4" s="22"/>
    </row>
    <row r="5" ht="26.5" customHeight="1" spans="1:8">
      <c r="A5" s="21" t="s">
        <v>112</v>
      </c>
      <c r="B5" s="22"/>
      <c r="C5" s="21" t="s">
        <v>113</v>
      </c>
      <c r="D5" s="22"/>
      <c r="E5" s="22"/>
      <c r="F5" s="22"/>
      <c r="G5" s="22"/>
      <c r="H5" s="22"/>
    </row>
    <row r="6" ht="26" customHeight="1" spans="1:8">
      <c r="A6" s="25" t="s">
        <v>114</v>
      </c>
      <c r="B6" s="26"/>
      <c r="C6" s="25" t="s">
        <v>115</v>
      </c>
      <c r="D6" s="26"/>
      <c r="E6" s="26"/>
      <c r="F6" s="26"/>
      <c r="G6" s="26"/>
      <c r="H6" s="26"/>
    </row>
    <row r="7" ht="26.5" customHeight="1" spans="1:8">
      <c r="A7" s="27" t="s">
        <v>116</v>
      </c>
      <c r="B7" s="28"/>
      <c r="C7" s="27" t="s">
        <v>117</v>
      </c>
      <c r="D7" s="28"/>
      <c r="E7" s="28"/>
      <c r="F7" s="28"/>
      <c r="G7" s="28"/>
      <c r="H7" s="28"/>
    </row>
    <row r="8" ht="28" customHeight="1" spans="1:8">
      <c r="A8" s="27" t="s">
        <v>7</v>
      </c>
      <c r="B8" s="28"/>
      <c r="C8" s="28"/>
      <c r="D8" s="27" t="s">
        <v>8</v>
      </c>
      <c r="E8" s="27" t="s">
        <v>9</v>
      </c>
      <c r="F8" s="27" t="s">
        <v>10</v>
      </c>
      <c r="G8" s="27" t="s">
        <v>11</v>
      </c>
      <c r="H8" s="28"/>
    </row>
    <row r="9" ht="27.5" customHeight="1" spans="1:8">
      <c r="A9" s="28"/>
      <c r="B9" s="28"/>
      <c r="C9" s="27" t="s">
        <v>118</v>
      </c>
      <c r="D9" s="29">
        <v>13.991801</v>
      </c>
      <c r="E9" s="29">
        <v>13.991801</v>
      </c>
      <c r="F9" s="37">
        <f>E9/D9</f>
        <v>1</v>
      </c>
      <c r="G9" s="28">
        <f>F9*20</f>
        <v>20</v>
      </c>
      <c r="H9" s="28"/>
    </row>
    <row r="10" ht="28.5" customHeight="1" spans="1:9">
      <c r="A10" s="27" t="s">
        <v>119</v>
      </c>
      <c r="B10" s="27" t="s">
        <v>16</v>
      </c>
      <c r="C10" s="27" t="s">
        <v>17</v>
      </c>
      <c r="D10" s="27" t="s">
        <v>18</v>
      </c>
      <c r="E10" s="28"/>
      <c r="F10" s="27" t="s">
        <v>19</v>
      </c>
      <c r="G10" s="27" t="s">
        <v>20</v>
      </c>
      <c r="H10" s="27" t="s">
        <v>21</v>
      </c>
      <c r="I10">
        <f>SUM(H11:H16)</f>
        <v>80</v>
      </c>
    </row>
    <row r="11" ht="35" customHeight="1" spans="1:8">
      <c r="A11" s="28"/>
      <c r="B11" s="27" t="s">
        <v>22</v>
      </c>
      <c r="C11" s="30" t="s">
        <v>23</v>
      </c>
      <c r="D11" s="28" t="s">
        <v>141</v>
      </c>
      <c r="E11" s="28"/>
      <c r="F11" s="38">
        <v>1</v>
      </c>
      <c r="G11" s="38">
        <v>1</v>
      </c>
      <c r="H11" s="28">
        <v>10</v>
      </c>
    </row>
    <row r="12" ht="35" customHeight="1" spans="1:8">
      <c r="A12" s="28"/>
      <c r="B12" s="28"/>
      <c r="C12" s="30" t="s">
        <v>39</v>
      </c>
      <c r="D12" s="28" t="s">
        <v>142</v>
      </c>
      <c r="E12" s="28"/>
      <c r="F12" s="28" t="s">
        <v>143</v>
      </c>
      <c r="G12" s="28" t="s">
        <v>143</v>
      </c>
      <c r="H12" s="28">
        <v>10</v>
      </c>
    </row>
    <row r="13" ht="35" customHeight="1" spans="1:8">
      <c r="A13" s="28"/>
      <c r="B13" s="28"/>
      <c r="C13" s="26"/>
      <c r="D13" s="28" t="s">
        <v>144</v>
      </c>
      <c r="E13" s="28"/>
      <c r="F13" s="28" t="s">
        <v>122</v>
      </c>
      <c r="G13" s="28" t="s">
        <v>122</v>
      </c>
      <c r="H13" s="28">
        <v>10</v>
      </c>
    </row>
    <row r="14" ht="35" customHeight="1" spans="1:8">
      <c r="A14" s="28"/>
      <c r="B14" s="27" t="s">
        <v>42</v>
      </c>
      <c r="C14" s="30" t="s">
        <v>123</v>
      </c>
      <c r="D14" s="28" t="s">
        <v>145</v>
      </c>
      <c r="E14" s="28"/>
      <c r="F14" s="38" t="s">
        <v>137</v>
      </c>
      <c r="G14" s="38" t="s">
        <v>137</v>
      </c>
      <c r="H14" s="28">
        <v>20</v>
      </c>
    </row>
    <row r="15" ht="35" customHeight="1" spans="1:8">
      <c r="A15" s="28"/>
      <c r="B15" s="28"/>
      <c r="C15" s="26"/>
      <c r="D15" s="28" t="s">
        <v>146</v>
      </c>
      <c r="E15" s="28"/>
      <c r="F15" s="38" t="s">
        <v>137</v>
      </c>
      <c r="G15" s="38" t="s">
        <v>137</v>
      </c>
      <c r="H15" s="28">
        <v>20</v>
      </c>
    </row>
    <row r="16" ht="46" customHeight="1" spans="1:8">
      <c r="A16" s="28"/>
      <c r="B16" s="27" t="s">
        <v>45</v>
      </c>
      <c r="C16" s="28" t="s">
        <v>125</v>
      </c>
      <c r="D16" s="28" t="s">
        <v>147</v>
      </c>
      <c r="E16" s="28"/>
      <c r="F16" s="28" t="s">
        <v>47</v>
      </c>
      <c r="G16" s="38">
        <v>0.98</v>
      </c>
      <c r="H16" s="28">
        <v>10</v>
      </c>
    </row>
    <row r="17" ht="26.5" customHeight="1" spans="1:8">
      <c r="A17" s="32" t="s">
        <v>100</v>
      </c>
      <c r="B17" s="30">
        <f>G9+I10</f>
        <v>100</v>
      </c>
      <c r="C17" s="30"/>
      <c r="D17" s="30"/>
      <c r="E17" s="30"/>
      <c r="F17" s="30"/>
      <c r="G17" s="30"/>
      <c r="H17" s="30"/>
    </row>
    <row r="18" ht="46" customHeight="1" spans="1:8">
      <c r="A18" s="33" t="s">
        <v>101</v>
      </c>
      <c r="B18" s="22"/>
      <c r="C18" s="22" t="s">
        <v>102</v>
      </c>
      <c r="D18" s="22"/>
      <c r="E18" s="22"/>
      <c r="F18" s="22"/>
      <c r="G18" s="22"/>
      <c r="H18" s="22"/>
    </row>
    <row r="19" ht="46" customHeight="1" spans="1:8">
      <c r="A19" s="33" t="s">
        <v>103</v>
      </c>
      <c r="B19" s="22"/>
      <c r="C19" s="22"/>
      <c r="D19" s="22"/>
      <c r="E19" s="22"/>
      <c r="F19" s="22"/>
      <c r="G19" s="22"/>
      <c r="H19" s="22"/>
    </row>
    <row r="20" ht="136" customHeight="1" spans="1:8">
      <c r="A20" s="34" t="s">
        <v>126</v>
      </c>
      <c r="B20" s="34"/>
      <c r="C20" s="34"/>
      <c r="D20" s="34"/>
      <c r="E20" s="34"/>
      <c r="F20" s="34"/>
      <c r="G20" s="34"/>
      <c r="H20" s="34"/>
    </row>
  </sheetData>
  <mergeCells count="35">
    <mergeCell ref="A1:H1"/>
    <mergeCell ref="A2:E2"/>
    <mergeCell ref="F2:H2"/>
    <mergeCell ref="A3:B3"/>
    <mergeCell ref="C3:H3"/>
    <mergeCell ref="A4:B4"/>
    <mergeCell ref="C4:D4"/>
    <mergeCell ref="F4:H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H20"/>
    <mergeCell ref="A10:A16"/>
    <mergeCell ref="B11:B13"/>
    <mergeCell ref="B14:B15"/>
    <mergeCell ref="C12:C13"/>
    <mergeCell ref="C14:C15"/>
    <mergeCell ref="A8:B9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5"/>
  <sheetViews>
    <sheetView view="pageBreakPreview" zoomScale="85" zoomScaleNormal="100" workbookViewId="0">
      <selection activeCell="C3" sqref="C3:H3"/>
    </sheetView>
  </sheetViews>
  <sheetFormatPr defaultColWidth="9" defaultRowHeight="15"/>
  <cols>
    <col min="1" max="1" width="6.96" customWidth="1"/>
    <col min="2" max="2" width="5.83333333333333" customWidth="1"/>
    <col min="3" max="3" width="9.16666666666667" customWidth="1"/>
    <col min="4" max="5" width="12.5" customWidth="1"/>
    <col min="6" max="7" width="12.1666666666667" customWidth="1"/>
    <col min="8" max="8" width="7.08666666666667" customWidth="1"/>
  </cols>
  <sheetData>
    <row r="1" ht="27.75" customHeight="1" spans="1:8">
      <c r="A1" s="18" t="s">
        <v>148</v>
      </c>
      <c r="B1" s="18"/>
      <c r="C1" s="19"/>
      <c r="D1" s="18"/>
      <c r="E1" s="18"/>
      <c r="F1" s="18"/>
      <c r="G1" s="18"/>
      <c r="H1" s="18"/>
    </row>
    <row r="2" ht="16.5" customHeight="1" spans="1:8">
      <c r="A2" s="20" t="str">
        <f>整体!A2</f>
        <v>单位名称：武汉市蔡甸区残疾人联合会                                                                                </v>
      </c>
      <c r="B2" s="20"/>
      <c r="C2" s="20"/>
      <c r="D2" s="20"/>
      <c r="E2" s="20"/>
      <c r="F2" s="35" t="str">
        <f>整体!F2</f>
        <v>填报日期：2025年4月24日</v>
      </c>
      <c r="G2" s="35"/>
      <c r="H2" s="35"/>
    </row>
    <row r="3" ht="36" customHeight="1" spans="1:8">
      <c r="A3" s="21" t="s">
        <v>107</v>
      </c>
      <c r="B3" s="22"/>
      <c r="C3" s="22" t="s">
        <v>149</v>
      </c>
      <c r="D3" s="22"/>
      <c r="E3" s="22"/>
      <c r="F3" s="22"/>
      <c r="G3" s="22"/>
      <c r="H3" s="22"/>
    </row>
    <row r="4" ht="29" customHeight="1" spans="1:8">
      <c r="A4" s="21" t="s">
        <v>109</v>
      </c>
      <c r="B4" s="22"/>
      <c r="C4" s="23" t="str">
        <f>行政单位离退休!C4</f>
        <v>武汉市蔡甸区残疾人联合会</v>
      </c>
      <c r="D4" s="24"/>
      <c r="E4" s="36" t="s">
        <v>111</v>
      </c>
      <c r="F4" s="22" t="str">
        <f>行政单位离退休!F4</f>
        <v>武汉市蔡甸区残疾人联合会</v>
      </c>
      <c r="G4" s="22"/>
      <c r="H4" s="22"/>
    </row>
    <row r="5" ht="26.5" customHeight="1" spans="1:8">
      <c r="A5" s="21" t="s">
        <v>112</v>
      </c>
      <c r="B5" s="22"/>
      <c r="C5" s="21" t="s">
        <v>113</v>
      </c>
      <c r="D5" s="22"/>
      <c r="E5" s="22"/>
      <c r="F5" s="22"/>
      <c r="G5" s="22"/>
      <c r="H5" s="22"/>
    </row>
    <row r="6" ht="26" customHeight="1" spans="1:8">
      <c r="A6" s="25" t="s">
        <v>114</v>
      </c>
      <c r="B6" s="26"/>
      <c r="C6" s="25" t="s">
        <v>150</v>
      </c>
      <c r="D6" s="26"/>
      <c r="E6" s="26"/>
      <c r="F6" s="26"/>
      <c r="G6" s="26"/>
      <c r="H6" s="26"/>
    </row>
    <row r="7" ht="26.5" customHeight="1" spans="1:8">
      <c r="A7" s="27" t="s">
        <v>116</v>
      </c>
      <c r="B7" s="28"/>
      <c r="C7" s="27" t="s">
        <v>151</v>
      </c>
      <c r="D7" s="28"/>
      <c r="E7" s="28"/>
      <c r="F7" s="28"/>
      <c r="G7" s="28"/>
      <c r="H7" s="28"/>
    </row>
    <row r="8" ht="28" customHeight="1" spans="1:8">
      <c r="A8" s="27" t="s">
        <v>7</v>
      </c>
      <c r="B8" s="28"/>
      <c r="C8" s="28"/>
      <c r="D8" s="27" t="s">
        <v>8</v>
      </c>
      <c r="E8" s="27" t="s">
        <v>9</v>
      </c>
      <c r="F8" s="27" t="s">
        <v>10</v>
      </c>
      <c r="G8" s="27" t="s">
        <v>11</v>
      </c>
      <c r="H8" s="28"/>
    </row>
    <row r="9" ht="27.5" customHeight="1" spans="1:8">
      <c r="A9" s="28"/>
      <c r="B9" s="28"/>
      <c r="C9" s="27" t="s">
        <v>118</v>
      </c>
      <c r="D9" s="29">
        <v>878.908607</v>
      </c>
      <c r="E9" s="29">
        <v>878.908607</v>
      </c>
      <c r="F9" s="37">
        <f>E9/D9</f>
        <v>1</v>
      </c>
      <c r="G9" s="28">
        <f>F9*20</f>
        <v>20</v>
      </c>
      <c r="H9" s="28"/>
    </row>
    <row r="10" ht="28.5" customHeight="1" spans="1:9">
      <c r="A10" s="27" t="s">
        <v>119</v>
      </c>
      <c r="B10" s="27" t="s">
        <v>16</v>
      </c>
      <c r="C10" s="27" t="s">
        <v>17</v>
      </c>
      <c r="D10" s="27" t="s">
        <v>18</v>
      </c>
      <c r="E10" s="28"/>
      <c r="F10" s="27" t="s">
        <v>19</v>
      </c>
      <c r="G10" s="27" t="s">
        <v>20</v>
      </c>
      <c r="H10" s="27" t="s">
        <v>21</v>
      </c>
      <c r="I10">
        <f>SUM(H11:H21)</f>
        <v>80</v>
      </c>
    </row>
    <row r="11" ht="35" customHeight="1" spans="1:8">
      <c r="A11" s="28"/>
      <c r="B11" s="27" t="s">
        <v>22</v>
      </c>
      <c r="C11" s="30" t="s">
        <v>23</v>
      </c>
      <c r="D11" s="28" t="s">
        <v>152</v>
      </c>
      <c r="E11" s="28"/>
      <c r="F11" s="28" t="s">
        <v>153</v>
      </c>
      <c r="G11" s="28" t="s">
        <v>154</v>
      </c>
      <c r="H11" s="28">
        <v>10</v>
      </c>
    </row>
    <row r="12" ht="35" customHeight="1" spans="1:8">
      <c r="A12" s="28"/>
      <c r="B12" s="28"/>
      <c r="C12" s="31"/>
      <c r="D12" s="28" t="s">
        <v>61</v>
      </c>
      <c r="E12" s="28"/>
      <c r="F12" s="28" t="s">
        <v>62</v>
      </c>
      <c r="G12" s="28" t="s">
        <v>63</v>
      </c>
      <c r="H12" s="28">
        <v>10</v>
      </c>
    </row>
    <row r="13" ht="35" customHeight="1" spans="1:8">
      <c r="A13" s="28"/>
      <c r="B13" s="28"/>
      <c r="C13" s="31"/>
      <c r="D13" s="28" t="s">
        <v>155</v>
      </c>
      <c r="E13" s="28"/>
      <c r="F13" s="28" t="s">
        <v>156</v>
      </c>
      <c r="G13" s="28" t="s">
        <v>157</v>
      </c>
      <c r="H13" s="28">
        <v>5</v>
      </c>
    </row>
    <row r="14" ht="35" customHeight="1" spans="1:8">
      <c r="A14" s="28"/>
      <c r="B14" s="28"/>
      <c r="C14" s="31"/>
      <c r="D14" s="28" t="s">
        <v>64</v>
      </c>
      <c r="E14" s="28"/>
      <c r="F14" s="28" t="s">
        <v>31</v>
      </c>
      <c r="G14" s="28" t="s">
        <v>65</v>
      </c>
      <c r="H14" s="28">
        <v>5</v>
      </c>
    </row>
    <row r="15" ht="35" customHeight="1" spans="1:8">
      <c r="A15" s="28"/>
      <c r="B15" s="28"/>
      <c r="C15" s="26"/>
      <c r="D15" s="28" t="s">
        <v>158</v>
      </c>
      <c r="E15" s="28"/>
      <c r="F15" s="38" t="s">
        <v>159</v>
      </c>
      <c r="G15" s="38" t="s">
        <v>160</v>
      </c>
      <c r="H15" s="28">
        <v>5</v>
      </c>
    </row>
    <row r="16" ht="35" customHeight="1" spans="1:8">
      <c r="A16" s="28"/>
      <c r="B16" s="28"/>
      <c r="C16" s="30" t="s">
        <v>39</v>
      </c>
      <c r="D16" s="28" t="s">
        <v>161</v>
      </c>
      <c r="E16" s="28"/>
      <c r="F16" s="28" t="s">
        <v>162</v>
      </c>
      <c r="G16" s="28" t="s">
        <v>162</v>
      </c>
      <c r="H16" s="28">
        <v>10</v>
      </c>
    </row>
    <row r="17" ht="35" customHeight="1" spans="1:8">
      <c r="A17" s="28"/>
      <c r="B17" s="28"/>
      <c r="C17" s="26"/>
      <c r="D17" s="28" t="s">
        <v>163</v>
      </c>
      <c r="E17" s="28"/>
      <c r="F17" s="28" t="s">
        <v>164</v>
      </c>
      <c r="G17" s="28" t="s">
        <v>164</v>
      </c>
      <c r="H17" s="28">
        <v>10</v>
      </c>
    </row>
    <row r="18" ht="35" customHeight="1" spans="1:8">
      <c r="A18" s="28"/>
      <c r="B18" s="40" t="s">
        <v>42</v>
      </c>
      <c r="C18" s="31" t="s">
        <v>43</v>
      </c>
      <c r="D18" s="28" t="s">
        <v>165</v>
      </c>
      <c r="E18" s="28"/>
      <c r="F18" s="28" t="s">
        <v>41</v>
      </c>
      <c r="G18" s="28" t="s">
        <v>41</v>
      </c>
      <c r="H18" s="28">
        <v>5</v>
      </c>
    </row>
    <row r="19" ht="35" customHeight="1" spans="1:8">
      <c r="A19" s="28"/>
      <c r="B19" s="41"/>
      <c r="C19" s="42"/>
      <c r="D19" s="28" t="s">
        <v>166</v>
      </c>
      <c r="E19" s="28"/>
      <c r="F19" s="38" t="s">
        <v>68</v>
      </c>
      <c r="G19" s="38" t="s">
        <v>68</v>
      </c>
      <c r="H19" s="28">
        <v>5</v>
      </c>
    </row>
    <row r="20" ht="35" customHeight="1" spans="1:8">
      <c r="A20" s="28"/>
      <c r="B20" s="41"/>
      <c r="C20" s="26" t="s">
        <v>167</v>
      </c>
      <c r="D20" s="28" t="s">
        <v>168</v>
      </c>
      <c r="E20" s="28"/>
      <c r="F20" s="38" t="s">
        <v>68</v>
      </c>
      <c r="G20" s="38" t="s">
        <v>68</v>
      </c>
      <c r="H20" s="28">
        <v>5</v>
      </c>
    </row>
    <row r="21" ht="52" customHeight="1" spans="1:8">
      <c r="A21" s="28"/>
      <c r="B21" s="27" t="s">
        <v>45</v>
      </c>
      <c r="C21" s="28" t="s">
        <v>125</v>
      </c>
      <c r="D21" s="28" t="s">
        <v>169</v>
      </c>
      <c r="E21" s="28"/>
      <c r="F21" s="28" t="s">
        <v>47</v>
      </c>
      <c r="G21" s="38">
        <v>0.98</v>
      </c>
      <c r="H21" s="28">
        <v>10</v>
      </c>
    </row>
    <row r="22" ht="26.5" customHeight="1" spans="1:8">
      <c r="A22" s="32" t="s">
        <v>100</v>
      </c>
      <c r="B22" s="30">
        <f>G9+I10</f>
        <v>100</v>
      </c>
      <c r="C22" s="30"/>
      <c r="D22" s="30"/>
      <c r="E22" s="30"/>
      <c r="F22" s="30"/>
      <c r="G22" s="30"/>
      <c r="H22" s="30"/>
    </row>
    <row r="23" ht="46" customHeight="1" spans="1:8">
      <c r="A23" s="33" t="s">
        <v>101</v>
      </c>
      <c r="B23" s="22"/>
      <c r="C23" s="22" t="s">
        <v>102</v>
      </c>
      <c r="D23" s="22"/>
      <c r="E23" s="22"/>
      <c r="F23" s="22"/>
      <c r="G23" s="22"/>
      <c r="H23" s="22"/>
    </row>
    <row r="24" ht="46" customHeight="1" spans="1:8">
      <c r="A24" s="33" t="s">
        <v>103</v>
      </c>
      <c r="B24" s="22"/>
      <c r="C24" s="22"/>
      <c r="D24" s="22"/>
      <c r="E24" s="22"/>
      <c r="F24" s="22"/>
      <c r="G24" s="22"/>
      <c r="H24" s="22"/>
    </row>
    <row r="25" ht="136" customHeight="1" spans="1:8">
      <c r="A25" s="34" t="s">
        <v>126</v>
      </c>
      <c r="B25" s="34"/>
      <c r="C25" s="34"/>
      <c r="D25" s="34"/>
      <c r="E25" s="34"/>
      <c r="F25" s="34"/>
      <c r="G25" s="34"/>
      <c r="H25" s="34"/>
    </row>
  </sheetData>
  <mergeCells count="41">
    <mergeCell ref="A1:H1"/>
    <mergeCell ref="A2:E2"/>
    <mergeCell ref="F2:H2"/>
    <mergeCell ref="A3:B3"/>
    <mergeCell ref="C3:H3"/>
    <mergeCell ref="A4:B4"/>
    <mergeCell ref="C4:D4"/>
    <mergeCell ref="F4:H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A23:B23"/>
    <mergeCell ref="C23:H23"/>
    <mergeCell ref="A24:B24"/>
    <mergeCell ref="C24:H24"/>
    <mergeCell ref="A25:H25"/>
    <mergeCell ref="A10:A21"/>
    <mergeCell ref="B11:B17"/>
    <mergeCell ref="B18:B20"/>
    <mergeCell ref="C11:C15"/>
    <mergeCell ref="C16:C17"/>
    <mergeCell ref="C18:C19"/>
    <mergeCell ref="A8:B9"/>
  </mergeCells>
  <pageMargins left="0.7" right="0.7" top="0.75" bottom="0.75" header="0.3" footer="0.3"/>
  <pageSetup paperSize="9" scale="7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4"/>
  <sheetViews>
    <sheetView view="pageBreakPreview" zoomScale="85" zoomScaleNormal="100" topLeftCell="A3" workbookViewId="0">
      <selection activeCell="C3" sqref="C3:H3"/>
    </sheetView>
  </sheetViews>
  <sheetFormatPr defaultColWidth="9" defaultRowHeight="15"/>
  <cols>
    <col min="1" max="1" width="6.96" customWidth="1"/>
    <col min="2" max="2" width="5.83333333333333" customWidth="1"/>
    <col min="3" max="3" width="9.16666666666667" customWidth="1"/>
    <col min="4" max="5" width="12.5" customWidth="1"/>
    <col min="6" max="7" width="12.1666666666667" customWidth="1"/>
    <col min="8" max="8" width="7.08666666666667" customWidth="1"/>
  </cols>
  <sheetData>
    <row r="1" ht="27.75" customHeight="1" spans="1:8">
      <c r="A1" s="18" t="s">
        <v>170</v>
      </c>
      <c r="B1" s="18"/>
      <c r="C1" s="19"/>
      <c r="D1" s="18"/>
      <c r="E1" s="18"/>
      <c r="F1" s="18"/>
      <c r="G1" s="18"/>
      <c r="H1" s="18"/>
    </row>
    <row r="2" ht="16.5" customHeight="1" spans="1:8">
      <c r="A2" s="20" t="str">
        <f>整体!A2</f>
        <v>单位名称：武汉市蔡甸区残疾人联合会                                                                                </v>
      </c>
      <c r="B2" s="20"/>
      <c r="C2" s="20"/>
      <c r="D2" s="20"/>
      <c r="E2" s="20"/>
      <c r="F2" s="35" t="str">
        <f>整体!F2</f>
        <v>填报日期：2025年4月24日</v>
      </c>
      <c r="G2" s="35"/>
      <c r="H2" s="35"/>
    </row>
    <row r="3" ht="36" customHeight="1" spans="1:8">
      <c r="A3" s="21" t="s">
        <v>107</v>
      </c>
      <c r="B3" s="22"/>
      <c r="C3" s="22" t="s">
        <v>171</v>
      </c>
      <c r="D3" s="22"/>
      <c r="E3" s="22"/>
      <c r="F3" s="22"/>
      <c r="G3" s="22"/>
      <c r="H3" s="22"/>
    </row>
    <row r="4" ht="29" customHeight="1" spans="1:8">
      <c r="A4" s="21" t="s">
        <v>109</v>
      </c>
      <c r="B4" s="22"/>
      <c r="C4" s="23" t="str">
        <f>行政单位离退休!C4</f>
        <v>武汉市蔡甸区残疾人联合会</v>
      </c>
      <c r="D4" s="24"/>
      <c r="E4" s="36" t="s">
        <v>111</v>
      </c>
      <c r="F4" s="22" t="str">
        <f>行政单位离退休!F4</f>
        <v>武汉市蔡甸区残疾人联合会</v>
      </c>
      <c r="G4" s="22"/>
      <c r="H4" s="22"/>
    </row>
    <row r="5" ht="26.5" customHeight="1" spans="1:8">
      <c r="A5" s="21" t="s">
        <v>112</v>
      </c>
      <c r="B5" s="22"/>
      <c r="C5" s="21" t="s">
        <v>113</v>
      </c>
      <c r="D5" s="22"/>
      <c r="E5" s="22"/>
      <c r="F5" s="22"/>
      <c r="G5" s="22"/>
      <c r="H5" s="22"/>
    </row>
    <row r="6" ht="26" customHeight="1" spans="1:8">
      <c r="A6" s="25" t="s">
        <v>114</v>
      </c>
      <c r="B6" s="26"/>
      <c r="C6" s="25" t="s">
        <v>150</v>
      </c>
      <c r="D6" s="26"/>
      <c r="E6" s="26"/>
      <c r="F6" s="26"/>
      <c r="G6" s="26"/>
      <c r="H6" s="26"/>
    </row>
    <row r="7" ht="26.5" customHeight="1" spans="1:8">
      <c r="A7" s="27" t="s">
        <v>116</v>
      </c>
      <c r="B7" s="28"/>
      <c r="C7" s="27" t="s">
        <v>151</v>
      </c>
      <c r="D7" s="28"/>
      <c r="E7" s="28"/>
      <c r="F7" s="28"/>
      <c r="G7" s="28"/>
      <c r="H7" s="28"/>
    </row>
    <row r="8" ht="28" customHeight="1" spans="1:8">
      <c r="A8" s="27" t="s">
        <v>7</v>
      </c>
      <c r="B8" s="28"/>
      <c r="C8" s="28"/>
      <c r="D8" s="27" t="s">
        <v>8</v>
      </c>
      <c r="E8" s="27" t="s">
        <v>9</v>
      </c>
      <c r="F8" s="27" t="s">
        <v>10</v>
      </c>
      <c r="G8" s="27" t="s">
        <v>11</v>
      </c>
      <c r="H8" s="28"/>
    </row>
    <row r="9" ht="27.5" customHeight="1" spans="1:8">
      <c r="A9" s="28"/>
      <c r="B9" s="28"/>
      <c r="C9" s="27" t="s">
        <v>118</v>
      </c>
      <c r="D9" s="29">
        <v>372.304204</v>
      </c>
      <c r="E9" s="29">
        <v>372.304204</v>
      </c>
      <c r="F9" s="37">
        <f>E9/D9</f>
        <v>1</v>
      </c>
      <c r="G9" s="28">
        <f>F9*20</f>
        <v>20</v>
      </c>
      <c r="H9" s="28"/>
    </row>
    <row r="10" ht="28.5" customHeight="1" spans="1:9">
      <c r="A10" s="27" t="s">
        <v>119</v>
      </c>
      <c r="B10" s="27" t="s">
        <v>16</v>
      </c>
      <c r="C10" s="27" t="s">
        <v>17</v>
      </c>
      <c r="D10" s="27" t="s">
        <v>18</v>
      </c>
      <c r="E10" s="28"/>
      <c r="F10" s="27" t="s">
        <v>19</v>
      </c>
      <c r="G10" s="27" t="s">
        <v>20</v>
      </c>
      <c r="H10" s="27" t="s">
        <v>21</v>
      </c>
      <c r="I10">
        <f>SUM(H11:H20)</f>
        <v>80</v>
      </c>
    </row>
    <row r="11" ht="32" customHeight="1" spans="1:8">
      <c r="A11" s="28"/>
      <c r="B11" s="27" t="s">
        <v>22</v>
      </c>
      <c r="C11" s="30" t="s">
        <v>23</v>
      </c>
      <c r="D11" s="28" t="s">
        <v>50</v>
      </c>
      <c r="E11" s="28"/>
      <c r="F11" s="28" t="s">
        <v>172</v>
      </c>
      <c r="G11" s="28" t="s">
        <v>51</v>
      </c>
      <c r="H11" s="28">
        <v>10</v>
      </c>
    </row>
    <row r="12" ht="32" customHeight="1" spans="1:8">
      <c r="A12" s="28"/>
      <c r="B12" s="28"/>
      <c r="C12" s="31"/>
      <c r="D12" s="28" t="s">
        <v>173</v>
      </c>
      <c r="E12" s="28"/>
      <c r="F12" s="28" t="s">
        <v>53</v>
      </c>
      <c r="G12" s="28" t="s">
        <v>54</v>
      </c>
      <c r="H12" s="28">
        <v>10</v>
      </c>
    </row>
    <row r="13" ht="32" customHeight="1" spans="1:8">
      <c r="A13" s="28"/>
      <c r="B13" s="28"/>
      <c r="C13" s="31"/>
      <c r="D13" s="28" t="s">
        <v>174</v>
      </c>
      <c r="E13" s="28"/>
      <c r="F13" s="38" t="s">
        <v>175</v>
      </c>
      <c r="G13" s="28" t="s">
        <v>176</v>
      </c>
      <c r="H13" s="28">
        <v>10</v>
      </c>
    </row>
    <row r="14" ht="32" customHeight="1" spans="1:8">
      <c r="A14" s="28"/>
      <c r="B14" s="28"/>
      <c r="C14" s="31"/>
      <c r="D14" s="28" t="s">
        <v>177</v>
      </c>
      <c r="E14" s="28"/>
      <c r="F14" s="28" t="s">
        <v>59</v>
      </c>
      <c r="G14" s="28" t="s">
        <v>178</v>
      </c>
      <c r="H14" s="28">
        <v>10</v>
      </c>
    </row>
    <row r="15" ht="32" customHeight="1" spans="1:8">
      <c r="A15" s="28"/>
      <c r="B15" s="28"/>
      <c r="C15" s="26"/>
      <c r="D15" s="28" t="s">
        <v>55</v>
      </c>
      <c r="E15" s="28"/>
      <c r="F15" s="38" t="s">
        <v>56</v>
      </c>
      <c r="G15" s="38" t="s">
        <v>57</v>
      </c>
      <c r="H15" s="28">
        <v>10</v>
      </c>
    </row>
    <row r="16" ht="32" customHeight="1" spans="1:8">
      <c r="A16" s="28"/>
      <c r="B16" s="28"/>
      <c r="C16" s="30" t="s">
        <v>39</v>
      </c>
      <c r="D16" s="28" t="s">
        <v>179</v>
      </c>
      <c r="E16" s="28"/>
      <c r="F16" s="28" t="s">
        <v>122</v>
      </c>
      <c r="G16" s="28" t="s">
        <v>122</v>
      </c>
      <c r="H16" s="28">
        <v>5</v>
      </c>
    </row>
    <row r="17" ht="32" customHeight="1" spans="1:8">
      <c r="A17" s="28"/>
      <c r="B17" s="28"/>
      <c r="C17" s="31"/>
      <c r="D17" s="43" t="s">
        <v>180</v>
      </c>
      <c r="E17" s="44"/>
      <c r="F17" s="28" t="s">
        <v>68</v>
      </c>
      <c r="G17" s="28" t="s">
        <v>68</v>
      </c>
      <c r="H17" s="28">
        <v>10</v>
      </c>
    </row>
    <row r="18" ht="32" customHeight="1" spans="1:8">
      <c r="A18" s="28"/>
      <c r="B18" s="28"/>
      <c r="C18" s="26"/>
      <c r="D18" s="28" t="s">
        <v>181</v>
      </c>
      <c r="E18" s="28"/>
      <c r="F18" s="28" t="s">
        <v>41</v>
      </c>
      <c r="G18" s="28" t="s">
        <v>41</v>
      </c>
      <c r="H18" s="28">
        <v>5</v>
      </c>
    </row>
    <row r="19" ht="32" customHeight="1" spans="1:8">
      <c r="A19" s="28"/>
      <c r="B19" s="27" t="s">
        <v>42</v>
      </c>
      <c r="C19" s="28" t="s">
        <v>43</v>
      </c>
      <c r="D19" s="28" t="s">
        <v>182</v>
      </c>
      <c r="E19" s="28"/>
      <c r="F19" s="28" t="s">
        <v>68</v>
      </c>
      <c r="G19" s="28" t="s">
        <v>68</v>
      </c>
      <c r="H19" s="28">
        <v>5</v>
      </c>
    </row>
    <row r="20" ht="43" customHeight="1" spans="1:8">
      <c r="A20" s="28"/>
      <c r="B20" s="27" t="s">
        <v>45</v>
      </c>
      <c r="C20" s="28" t="s">
        <v>125</v>
      </c>
      <c r="D20" s="28" t="s">
        <v>183</v>
      </c>
      <c r="E20" s="28"/>
      <c r="F20" s="28" t="s">
        <v>47</v>
      </c>
      <c r="G20" s="38">
        <v>0.98</v>
      </c>
      <c r="H20" s="28">
        <v>5</v>
      </c>
    </row>
    <row r="21" ht="26.5" customHeight="1" spans="1:8">
      <c r="A21" s="32" t="s">
        <v>100</v>
      </c>
      <c r="B21" s="30">
        <f>G9+I10</f>
        <v>100</v>
      </c>
      <c r="C21" s="30"/>
      <c r="D21" s="30"/>
      <c r="E21" s="30"/>
      <c r="F21" s="30"/>
      <c r="G21" s="30"/>
      <c r="H21" s="30"/>
    </row>
    <row r="22" ht="46" customHeight="1" spans="1:8">
      <c r="A22" s="33" t="s">
        <v>101</v>
      </c>
      <c r="B22" s="22"/>
      <c r="C22" s="22" t="s">
        <v>102</v>
      </c>
      <c r="D22" s="22"/>
      <c r="E22" s="22"/>
      <c r="F22" s="22"/>
      <c r="G22" s="22"/>
      <c r="H22" s="22"/>
    </row>
    <row r="23" ht="46" customHeight="1" spans="1:8">
      <c r="A23" s="33" t="s">
        <v>103</v>
      </c>
      <c r="B23" s="22"/>
      <c r="C23" s="22"/>
      <c r="D23" s="22"/>
      <c r="E23" s="22"/>
      <c r="F23" s="22"/>
      <c r="G23" s="22"/>
      <c r="H23" s="22"/>
    </row>
    <row r="24" ht="136" customHeight="1" spans="1:8">
      <c r="A24" s="34" t="s">
        <v>126</v>
      </c>
      <c r="B24" s="34"/>
      <c r="C24" s="34"/>
      <c r="D24" s="34"/>
      <c r="E24" s="34"/>
      <c r="F24" s="34"/>
      <c r="G24" s="34"/>
      <c r="H24" s="34"/>
    </row>
  </sheetData>
  <mergeCells count="38">
    <mergeCell ref="A1:H1"/>
    <mergeCell ref="A2:E2"/>
    <mergeCell ref="F2:H2"/>
    <mergeCell ref="A3:B3"/>
    <mergeCell ref="C3:H3"/>
    <mergeCell ref="A4:B4"/>
    <mergeCell ref="C4:D4"/>
    <mergeCell ref="F4:H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22:B22"/>
    <mergeCell ref="C22:H22"/>
    <mergeCell ref="A23:B23"/>
    <mergeCell ref="C23:H23"/>
    <mergeCell ref="A24:H24"/>
    <mergeCell ref="A10:A20"/>
    <mergeCell ref="B11:B18"/>
    <mergeCell ref="C11:C15"/>
    <mergeCell ref="C16:C18"/>
    <mergeCell ref="A8:B9"/>
  </mergeCells>
  <pageMargins left="0.7" right="0.7" top="0.75" bottom="0.75" header="0.3" footer="0.3"/>
  <pageSetup paperSize="9" scale="82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view="pageBreakPreview" zoomScale="70" zoomScaleNormal="100" workbookViewId="0">
      <selection activeCell="C3" sqref="C3:H3"/>
    </sheetView>
  </sheetViews>
  <sheetFormatPr defaultColWidth="9" defaultRowHeight="15"/>
  <cols>
    <col min="1" max="1" width="6.96" customWidth="1"/>
    <col min="2" max="2" width="5.83333333333333" customWidth="1"/>
    <col min="3" max="3" width="9.16666666666667" customWidth="1"/>
    <col min="4" max="5" width="12.5" customWidth="1"/>
    <col min="6" max="7" width="12.1666666666667" customWidth="1"/>
    <col min="8" max="8" width="7.08666666666667" customWidth="1"/>
  </cols>
  <sheetData>
    <row r="1" ht="27.75" customHeight="1" spans="1:8">
      <c r="A1" s="18" t="s">
        <v>184</v>
      </c>
      <c r="B1" s="18"/>
      <c r="C1" s="19"/>
      <c r="D1" s="18"/>
      <c r="E1" s="18"/>
      <c r="F1" s="18"/>
      <c r="G1" s="18"/>
      <c r="H1" s="18"/>
    </row>
    <row r="2" ht="16.5" customHeight="1" spans="1:8">
      <c r="A2" s="20" t="str">
        <f>整体!A2</f>
        <v>单位名称：武汉市蔡甸区残疾人联合会                                                                                </v>
      </c>
      <c r="B2" s="20"/>
      <c r="C2" s="20"/>
      <c r="D2" s="20"/>
      <c r="E2" s="20"/>
      <c r="F2" s="35" t="str">
        <f>整体!F2</f>
        <v>填报日期：2025年4月24日</v>
      </c>
      <c r="G2" s="35"/>
      <c r="H2" s="35"/>
    </row>
    <row r="3" ht="36" customHeight="1" spans="1:8">
      <c r="A3" s="21" t="s">
        <v>107</v>
      </c>
      <c r="B3" s="22"/>
      <c r="C3" s="22" t="s">
        <v>185</v>
      </c>
      <c r="D3" s="22"/>
      <c r="E3" s="22"/>
      <c r="F3" s="22"/>
      <c r="G3" s="22"/>
      <c r="H3" s="22"/>
    </row>
    <row r="4" ht="29" customHeight="1" spans="1:8">
      <c r="A4" s="21" t="s">
        <v>109</v>
      </c>
      <c r="B4" s="22"/>
      <c r="C4" s="23" t="str">
        <f>行政单位离退休!C4</f>
        <v>武汉市蔡甸区残疾人联合会</v>
      </c>
      <c r="D4" s="24"/>
      <c r="E4" s="36" t="s">
        <v>111</v>
      </c>
      <c r="F4" s="22" t="str">
        <f>行政单位离退休!F4</f>
        <v>武汉市蔡甸区残疾人联合会</v>
      </c>
      <c r="G4" s="22"/>
      <c r="H4" s="22"/>
    </row>
    <row r="5" ht="26.5" customHeight="1" spans="1:8">
      <c r="A5" s="21" t="s">
        <v>112</v>
      </c>
      <c r="B5" s="22"/>
      <c r="C5" s="21" t="s">
        <v>113</v>
      </c>
      <c r="D5" s="22"/>
      <c r="E5" s="22"/>
      <c r="F5" s="22"/>
      <c r="G5" s="22"/>
      <c r="H5" s="22"/>
    </row>
    <row r="6" ht="26" customHeight="1" spans="1:8">
      <c r="A6" s="25" t="s">
        <v>114</v>
      </c>
      <c r="B6" s="26"/>
      <c r="C6" s="25" t="s">
        <v>150</v>
      </c>
      <c r="D6" s="26"/>
      <c r="E6" s="26"/>
      <c r="F6" s="26"/>
      <c r="G6" s="26"/>
      <c r="H6" s="26"/>
    </row>
    <row r="7" ht="26.5" customHeight="1" spans="1:8">
      <c r="A7" s="27" t="s">
        <v>116</v>
      </c>
      <c r="B7" s="28"/>
      <c r="C7" s="27" t="s">
        <v>151</v>
      </c>
      <c r="D7" s="28"/>
      <c r="E7" s="28"/>
      <c r="F7" s="28"/>
      <c r="G7" s="28"/>
      <c r="H7" s="28"/>
    </row>
    <row r="8" ht="28" customHeight="1" spans="1:8">
      <c r="A8" s="27" t="s">
        <v>7</v>
      </c>
      <c r="B8" s="28"/>
      <c r="C8" s="28"/>
      <c r="D8" s="27" t="s">
        <v>8</v>
      </c>
      <c r="E8" s="27" t="s">
        <v>9</v>
      </c>
      <c r="F8" s="27" t="s">
        <v>10</v>
      </c>
      <c r="G8" s="27" t="s">
        <v>11</v>
      </c>
      <c r="H8" s="28"/>
    </row>
    <row r="9" ht="27.5" customHeight="1" spans="1:8">
      <c r="A9" s="28"/>
      <c r="B9" s="28"/>
      <c r="C9" s="27" t="s">
        <v>118</v>
      </c>
      <c r="D9" s="29">
        <v>644.139736</v>
      </c>
      <c r="E9" s="29">
        <v>644.139736</v>
      </c>
      <c r="F9" s="37">
        <f>E9/D9</f>
        <v>1</v>
      </c>
      <c r="G9" s="28">
        <f>F9*20</f>
        <v>20</v>
      </c>
      <c r="H9" s="28"/>
    </row>
    <row r="10" ht="28.5" customHeight="1" spans="1:9">
      <c r="A10" s="27" t="s">
        <v>119</v>
      </c>
      <c r="B10" s="27" t="s">
        <v>16</v>
      </c>
      <c r="C10" s="27" t="s">
        <v>17</v>
      </c>
      <c r="D10" s="27" t="s">
        <v>18</v>
      </c>
      <c r="E10" s="28"/>
      <c r="F10" s="27" t="s">
        <v>19</v>
      </c>
      <c r="G10" s="27" t="s">
        <v>20</v>
      </c>
      <c r="H10" s="27" t="s">
        <v>21</v>
      </c>
      <c r="I10">
        <f>SUM(H11:H18)</f>
        <v>80</v>
      </c>
    </row>
    <row r="11" ht="37" customHeight="1" spans="1:8">
      <c r="A11" s="28"/>
      <c r="B11" s="27" t="s">
        <v>22</v>
      </c>
      <c r="C11" s="30" t="s">
        <v>39</v>
      </c>
      <c r="D11" s="28" t="s">
        <v>186</v>
      </c>
      <c r="E11" s="28"/>
      <c r="F11" s="28" t="s">
        <v>143</v>
      </c>
      <c r="G11" s="28" t="s">
        <v>143</v>
      </c>
      <c r="H11" s="28">
        <v>10</v>
      </c>
    </row>
    <row r="12" ht="37" customHeight="1" spans="1:8">
      <c r="A12" s="28"/>
      <c r="B12" s="28"/>
      <c r="C12" s="31"/>
      <c r="D12" s="28" t="s">
        <v>187</v>
      </c>
      <c r="E12" s="28"/>
      <c r="F12" s="28" t="s">
        <v>188</v>
      </c>
      <c r="G12" s="28" t="s">
        <v>188</v>
      </c>
      <c r="H12" s="28">
        <v>10</v>
      </c>
    </row>
    <row r="13" ht="37" customHeight="1" spans="1:8">
      <c r="A13" s="28"/>
      <c r="B13" s="28"/>
      <c r="C13" s="31"/>
      <c r="D13" s="28" t="s">
        <v>189</v>
      </c>
      <c r="E13" s="28"/>
      <c r="F13" s="28" t="s">
        <v>164</v>
      </c>
      <c r="G13" s="28" t="s">
        <v>164</v>
      </c>
      <c r="H13" s="28">
        <v>10</v>
      </c>
    </row>
    <row r="14" ht="37" customHeight="1" spans="1:8">
      <c r="A14" s="28"/>
      <c r="B14" s="28"/>
      <c r="C14" s="26"/>
      <c r="D14" s="28" t="s">
        <v>190</v>
      </c>
      <c r="E14" s="28"/>
      <c r="F14" s="28" t="s">
        <v>191</v>
      </c>
      <c r="G14" s="28" t="s">
        <v>191</v>
      </c>
      <c r="H14" s="28">
        <v>10</v>
      </c>
    </row>
    <row r="15" ht="37" customHeight="1" spans="1:8">
      <c r="A15" s="28"/>
      <c r="B15" s="40" t="s">
        <v>42</v>
      </c>
      <c r="C15" s="31" t="s">
        <v>43</v>
      </c>
      <c r="D15" s="28" t="s">
        <v>192</v>
      </c>
      <c r="E15" s="28"/>
      <c r="F15" s="28" t="s">
        <v>41</v>
      </c>
      <c r="G15" s="28" t="s">
        <v>41</v>
      </c>
      <c r="H15" s="28">
        <v>10</v>
      </c>
    </row>
    <row r="16" ht="37" customHeight="1" spans="1:8">
      <c r="A16" s="28"/>
      <c r="B16" s="41"/>
      <c r="C16" s="42"/>
      <c r="D16" s="28" t="s">
        <v>193</v>
      </c>
      <c r="E16" s="28"/>
      <c r="F16" s="38" t="s">
        <v>194</v>
      </c>
      <c r="G16" s="38" t="s">
        <v>194</v>
      </c>
      <c r="H16" s="28">
        <v>10</v>
      </c>
    </row>
    <row r="17" ht="37" customHeight="1" spans="1:8">
      <c r="A17" s="28"/>
      <c r="B17" s="25"/>
      <c r="C17" s="28" t="s">
        <v>123</v>
      </c>
      <c r="D17" s="28" t="s">
        <v>195</v>
      </c>
      <c r="E17" s="28"/>
      <c r="F17" s="38" t="s">
        <v>137</v>
      </c>
      <c r="G17" s="38" t="s">
        <v>137</v>
      </c>
      <c r="H17" s="28">
        <v>10</v>
      </c>
    </row>
    <row r="18" ht="48" customHeight="1" spans="1:8">
      <c r="A18" s="28"/>
      <c r="B18" s="27" t="s">
        <v>45</v>
      </c>
      <c r="C18" s="28" t="s">
        <v>125</v>
      </c>
      <c r="D18" s="28" t="s">
        <v>196</v>
      </c>
      <c r="E18" s="28"/>
      <c r="F18" s="28" t="s">
        <v>47</v>
      </c>
      <c r="G18" s="38">
        <v>0.98</v>
      </c>
      <c r="H18" s="28">
        <v>10</v>
      </c>
    </row>
    <row r="19" ht="26.5" customHeight="1" spans="1:8">
      <c r="A19" s="32" t="s">
        <v>100</v>
      </c>
      <c r="B19" s="30">
        <f>G9+I10</f>
        <v>100</v>
      </c>
      <c r="C19" s="30"/>
      <c r="D19" s="30"/>
      <c r="E19" s="30"/>
      <c r="F19" s="30"/>
      <c r="G19" s="30"/>
      <c r="H19" s="30"/>
    </row>
    <row r="20" ht="46" customHeight="1" spans="1:8">
      <c r="A20" s="33" t="s">
        <v>101</v>
      </c>
      <c r="B20" s="22"/>
      <c r="C20" s="22" t="s">
        <v>102</v>
      </c>
      <c r="D20" s="22"/>
      <c r="E20" s="22"/>
      <c r="F20" s="22"/>
      <c r="G20" s="22"/>
      <c r="H20" s="22"/>
    </row>
    <row r="21" ht="46" customHeight="1" spans="1:8">
      <c r="A21" s="33" t="s">
        <v>103</v>
      </c>
      <c r="B21" s="22"/>
      <c r="C21" s="22"/>
      <c r="D21" s="22"/>
      <c r="E21" s="22"/>
      <c r="F21" s="22"/>
      <c r="G21" s="22"/>
      <c r="H21" s="22"/>
    </row>
    <row r="22" ht="136" customHeight="1" spans="1:8">
      <c r="A22" s="34" t="s">
        <v>126</v>
      </c>
      <c r="B22" s="34"/>
      <c r="C22" s="34"/>
      <c r="D22" s="34"/>
      <c r="E22" s="34"/>
      <c r="F22" s="34"/>
      <c r="G22" s="34"/>
      <c r="H22" s="34"/>
    </row>
  </sheetData>
  <mergeCells count="37">
    <mergeCell ref="A1:H1"/>
    <mergeCell ref="A2:E2"/>
    <mergeCell ref="F2:H2"/>
    <mergeCell ref="A3:B3"/>
    <mergeCell ref="C3:H3"/>
    <mergeCell ref="A4:B4"/>
    <mergeCell ref="C4:D4"/>
    <mergeCell ref="F4:H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19:H19"/>
    <mergeCell ref="A20:B20"/>
    <mergeCell ref="C20:H20"/>
    <mergeCell ref="A21:B21"/>
    <mergeCell ref="C21:H21"/>
    <mergeCell ref="A22:H22"/>
    <mergeCell ref="A10:A18"/>
    <mergeCell ref="B11:B14"/>
    <mergeCell ref="B15:B17"/>
    <mergeCell ref="C11:C14"/>
    <mergeCell ref="C15:C16"/>
    <mergeCell ref="A8:B9"/>
  </mergeCells>
  <pageMargins left="0.7" right="0.7" top="0.75" bottom="0.75" header="0.3" footer="0.3"/>
  <pageSetup paperSize="9" scale="8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1"/>
  <sheetViews>
    <sheetView view="pageBreakPreview" zoomScaleNormal="100" workbookViewId="0">
      <selection activeCell="C3" sqref="C3:H3"/>
    </sheetView>
  </sheetViews>
  <sheetFormatPr defaultColWidth="9" defaultRowHeight="15"/>
  <cols>
    <col min="1" max="1" width="6.96" customWidth="1"/>
    <col min="2" max="2" width="5.83333333333333" customWidth="1"/>
    <col min="3" max="3" width="9.16666666666667" customWidth="1"/>
    <col min="4" max="5" width="12.5" customWidth="1"/>
    <col min="6" max="7" width="12.1666666666667" customWidth="1"/>
    <col min="8" max="8" width="7.08666666666667" customWidth="1"/>
    <col min="10" max="10" width="30.8333333333333" customWidth="1"/>
  </cols>
  <sheetData>
    <row r="1" ht="27.75" customHeight="1" spans="1:8">
      <c r="A1" s="18" t="s">
        <v>197</v>
      </c>
      <c r="B1" s="18"/>
      <c r="C1" s="19"/>
      <c r="D1" s="18"/>
      <c r="E1" s="18"/>
      <c r="F1" s="18"/>
      <c r="G1" s="18"/>
      <c r="H1" s="18"/>
    </row>
    <row r="2" ht="16.5" customHeight="1" spans="1:8">
      <c r="A2" s="20" t="str">
        <f>整体!A2</f>
        <v>单位名称：武汉市蔡甸区残疾人联合会                                                                                </v>
      </c>
      <c r="B2" s="20"/>
      <c r="C2" s="20"/>
      <c r="D2" s="20"/>
      <c r="E2" s="20"/>
      <c r="F2" s="35" t="str">
        <f>整体!F2</f>
        <v>填报日期：2025年4月24日</v>
      </c>
      <c r="G2" s="35"/>
      <c r="H2" s="35"/>
    </row>
    <row r="3" ht="36" customHeight="1" spans="1:10">
      <c r="A3" s="21" t="s">
        <v>107</v>
      </c>
      <c r="B3" s="22"/>
      <c r="C3" s="22" t="s">
        <v>198</v>
      </c>
      <c r="D3" s="22"/>
      <c r="E3" s="22"/>
      <c r="F3" s="22"/>
      <c r="G3" s="22"/>
      <c r="H3" s="22"/>
      <c r="J3" s="39" t="s">
        <v>199</v>
      </c>
    </row>
    <row r="4" ht="29" customHeight="1" spans="1:8">
      <c r="A4" s="21" t="s">
        <v>109</v>
      </c>
      <c r="B4" s="22"/>
      <c r="C4" s="23" t="str">
        <f>行政单位离退休!C4</f>
        <v>武汉市蔡甸区残疾人联合会</v>
      </c>
      <c r="D4" s="24"/>
      <c r="E4" s="36" t="s">
        <v>111</v>
      </c>
      <c r="F4" s="22" t="str">
        <f>行政单位离退休!F4</f>
        <v>武汉市蔡甸区残疾人联合会</v>
      </c>
      <c r="G4" s="22"/>
      <c r="H4" s="22"/>
    </row>
    <row r="5" ht="26.5" customHeight="1" spans="1:8">
      <c r="A5" s="21" t="s">
        <v>112</v>
      </c>
      <c r="B5" s="22"/>
      <c r="C5" s="21" t="s">
        <v>113</v>
      </c>
      <c r="D5" s="22"/>
      <c r="E5" s="22"/>
      <c r="F5" s="22"/>
      <c r="G5" s="22"/>
      <c r="H5" s="22"/>
    </row>
    <row r="6" ht="26" customHeight="1" spans="1:8">
      <c r="A6" s="25" t="s">
        <v>114</v>
      </c>
      <c r="B6" s="26"/>
      <c r="C6" s="25" t="s">
        <v>115</v>
      </c>
      <c r="D6" s="26"/>
      <c r="E6" s="26"/>
      <c r="F6" s="26"/>
      <c r="G6" s="26"/>
      <c r="H6" s="26"/>
    </row>
    <row r="7" ht="26.5" customHeight="1" spans="1:8">
      <c r="A7" s="27" t="s">
        <v>116</v>
      </c>
      <c r="B7" s="28"/>
      <c r="C7" s="27" t="s">
        <v>117</v>
      </c>
      <c r="D7" s="28"/>
      <c r="E7" s="28"/>
      <c r="F7" s="28"/>
      <c r="G7" s="28"/>
      <c r="H7" s="28"/>
    </row>
    <row r="8" ht="28" customHeight="1" spans="1:8">
      <c r="A8" s="27" t="s">
        <v>7</v>
      </c>
      <c r="B8" s="28"/>
      <c r="C8" s="28"/>
      <c r="D8" s="27" t="s">
        <v>8</v>
      </c>
      <c r="E8" s="27" t="s">
        <v>9</v>
      </c>
      <c r="F8" s="27" t="s">
        <v>10</v>
      </c>
      <c r="G8" s="27" t="s">
        <v>11</v>
      </c>
      <c r="H8" s="28"/>
    </row>
    <row r="9" ht="27.5" customHeight="1" spans="1:8">
      <c r="A9" s="28"/>
      <c r="B9" s="28"/>
      <c r="C9" s="27" t="s">
        <v>118</v>
      </c>
      <c r="D9" s="29">
        <v>280</v>
      </c>
      <c r="E9" s="29">
        <v>280</v>
      </c>
      <c r="F9" s="37">
        <f>E9/D9</f>
        <v>1</v>
      </c>
      <c r="G9" s="28">
        <f>F9*20</f>
        <v>20</v>
      </c>
      <c r="H9" s="28"/>
    </row>
    <row r="10" ht="28.5" customHeight="1" spans="1:9">
      <c r="A10" s="27" t="s">
        <v>119</v>
      </c>
      <c r="B10" s="27" t="s">
        <v>16</v>
      </c>
      <c r="C10" s="27" t="s">
        <v>17</v>
      </c>
      <c r="D10" s="27" t="s">
        <v>18</v>
      </c>
      <c r="E10" s="28"/>
      <c r="F10" s="27" t="s">
        <v>19</v>
      </c>
      <c r="G10" s="27" t="s">
        <v>20</v>
      </c>
      <c r="H10" s="27" t="s">
        <v>21</v>
      </c>
      <c r="I10">
        <f>SUM(H11:H17)</f>
        <v>80</v>
      </c>
    </row>
    <row r="11" ht="39" customHeight="1" spans="1:8">
      <c r="A11" s="28"/>
      <c r="B11" s="27" t="s">
        <v>22</v>
      </c>
      <c r="C11" s="30" t="s">
        <v>39</v>
      </c>
      <c r="D11" s="28" t="s">
        <v>200</v>
      </c>
      <c r="E11" s="28"/>
      <c r="F11" s="28" t="s">
        <v>162</v>
      </c>
      <c r="G11" s="28" t="s">
        <v>162</v>
      </c>
      <c r="H11" s="28">
        <v>20</v>
      </c>
    </row>
    <row r="12" ht="39" customHeight="1" spans="1:8">
      <c r="A12" s="28"/>
      <c r="B12" s="28"/>
      <c r="C12" s="31"/>
      <c r="D12" s="28" t="s">
        <v>201</v>
      </c>
      <c r="E12" s="28"/>
      <c r="F12" s="28" t="s">
        <v>68</v>
      </c>
      <c r="G12" s="28" t="s">
        <v>68</v>
      </c>
      <c r="H12" s="28">
        <v>10</v>
      </c>
    </row>
    <row r="13" ht="39" customHeight="1" spans="1:8">
      <c r="A13" s="28"/>
      <c r="B13" s="28"/>
      <c r="C13" s="31"/>
      <c r="D13" s="28" t="s">
        <v>202</v>
      </c>
      <c r="E13" s="28"/>
      <c r="F13" s="28" t="s">
        <v>188</v>
      </c>
      <c r="G13" s="28" t="s">
        <v>188</v>
      </c>
      <c r="H13" s="28">
        <v>10</v>
      </c>
    </row>
    <row r="14" ht="39" customHeight="1" spans="1:8">
      <c r="A14" s="28"/>
      <c r="B14" s="28"/>
      <c r="C14" s="26"/>
      <c r="D14" s="28" t="s">
        <v>203</v>
      </c>
      <c r="E14" s="28"/>
      <c r="F14" s="38" t="s">
        <v>41</v>
      </c>
      <c r="G14" s="38" t="s">
        <v>41</v>
      </c>
      <c r="H14" s="28">
        <v>10</v>
      </c>
    </row>
    <row r="15" ht="39" customHeight="1" spans="1:8">
      <c r="A15" s="28"/>
      <c r="B15" s="27" t="s">
        <v>42</v>
      </c>
      <c r="C15" s="28" t="s">
        <v>43</v>
      </c>
      <c r="D15" s="28" t="s">
        <v>204</v>
      </c>
      <c r="E15" s="28"/>
      <c r="F15" s="38" t="s">
        <v>41</v>
      </c>
      <c r="G15" s="38" t="s">
        <v>41</v>
      </c>
      <c r="H15" s="28">
        <v>10</v>
      </c>
    </row>
    <row r="16" ht="39" customHeight="1" spans="1:8">
      <c r="A16" s="28"/>
      <c r="B16" s="28"/>
      <c r="C16" s="28" t="s">
        <v>123</v>
      </c>
      <c r="D16" s="28" t="s">
        <v>205</v>
      </c>
      <c r="E16" s="28"/>
      <c r="F16" s="38" t="s">
        <v>137</v>
      </c>
      <c r="G16" s="38" t="s">
        <v>137</v>
      </c>
      <c r="H16" s="28">
        <v>10</v>
      </c>
    </row>
    <row r="17" ht="46" customHeight="1" spans="1:8">
      <c r="A17" s="28"/>
      <c r="B17" s="27" t="s">
        <v>45</v>
      </c>
      <c r="C17" s="28" t="s">
        <v>125</v>
      </c>
      <c r="D17" s="28" t="s">
        <v>206</v>
      </c>
      <c r="E17" s="28"/>
      <c r="F17" s="38">
        <v>1</v>
      </c>
      <c r="G17" s="38">
        <v>1</v>
      </c>
      <c r="H17" s="28">
        <v>10</v>
      </c>
    </row>
    <row r="18" ht="26.5" customHeight="1" spans="1:8">
      <c r="A18" s="32" t="s">
        <v>100</v>
      </c>
      <c r="B18" s="30">
        <f>G9+I10</f>
        <v>100</v>
      </c>
      <c r="C18" s="30"/>
      <c r="D18" s="30"/>
      <c r="E18" s="30"/>
      <c r="F18" s="30"/>
      <c r="G18" s="30"/>
      <c r="H18" s="30"/>
    </row>
    <row r="19" ht="40" customHeight="1" spans="1:8">
      <c r="A19" s="33" t="s">
        <v>101</v>
      </c>
      <c r="B19" s="22"/>
      <c r="C19" s="22" t="s">
        <v>102</v>
      </c>
      <c r="D19" s="22"/>
      <c r="E19" s="22"/>
      <c r="F19" s="22"/>
      <c r="G19" s="22"/>
      <c r="H19" s="22"/>
    </row>
    <row r="20" ht="40" customHeight="1" spans="1:8">
      <c r="A20" s="33" t="s">
        <v>103</v>
      </c>
      <c r="B20" s="22"/>
      <c r="C20" s="22"/>
      <c r="D20" s="22"/>
      <c r="E20" s="22"/>
      <c r="F20" s="22"/>
      <c r="G20" s="22"/>
      <c r="H20" s="22"/>
    </row>
    <row r="21" ht="136" customHeight="1" spans="1:8">
      <c r="A21" s="34" t="s">
        <v>126</v>
      </c>
      <c r="B21" s="34"/>
      <c r="C21" s="34"/>
      <c r="D21" s="34"/>
      <c r="E21" s="34"/>
      <c r="F21" s="34"/>
      <c r="G21" s="34"/>
      <c r="H21" s="34"/>
    </row>
  </sheetData>
  <mergeCells count="35">
    <mergeCell ref="A1:H1"/>
    <mergeCell ref="A2:E2"/>
    <mergeCell ref="F2:H2"/>
    <mergeCell ref="A3:B3"/>
    <mergeCell ref="C3:H3"/>
    <mergeCell ref="A4:B4"/>
    <mergeCell ref="C4:D4"/>
    <mergeCell ref="F4:H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H21"/>
    <mergeCell ref="A10:A17"/>
    <mergeCell ref="B11:B14"/>
    <mergeCell ref="B15:B16"/>
    <mergeCell ref="C11:C14"/>
    <mergeCell ref="A8:B9"/>
  </mergeCells>
  <pageMargins left="0.7" right="0.7" top="0.75" bottom="0.75" header="0.3" footer="0.3"/>
  <pageSetup paperSize="9" scale="9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view="pageBreakPreview" zoomScaleNormal="100" workbookViewId="0">
      <selection activeCell="K6" sqref="K6"/>
    </sheetView>
  </sheetViews>
  <sheetFormatPr defaultColWidth="9" defaultRowHeight="15"/>
  <cols>
    <col min="1" max="1" width="6.96" customWidth="1"/>
    <col min="2" max="2" width="5.83333333333333" customWidth="1"/>
    <col min="3" max="3" width="9.16666666666667" customWidth="1"/>
    <col min="4" max="5" width="12.5" customWidth="1"/>
    <col min="6" max="7" width="12.1666666666667" customWidth="1"/>
    <col min="8" max="8" width="7.08666666666667" customWidth="1"/>
  </cols>
  <sheetData>
    <row r="1" ht="27.75" customHeight="1" spans="1:8">
      <c r="A1" s="18" t="s">
        <v>207</v>
      </c>
      <c r="B1" s="18"/>
      <c r="C1" s="19"/>
      <c r="D1" s="18"/>
      <c r="E1" s="18"/>
      <c r="F1" s="18"/>
      <c r="G1" s="18"/>
      <c r="H1" s="18"/>
    </row>
    <row r="2" ht="16.5" customHeight="1" spans="1:8">
      <c r="A2" s="20" t="str">
        <f>整体!A2</f>
        <v>单位名称：武汉市蔡甸区残疾人联合会                                                                                </v>
      </c>
      <c r="B2" s="20"/>
      <c r="C2" s="20"/>
      <c r="D2" s="20"/>
      <c r="E2" s="20"/>
      <c r="F2" s="35" t="str">
        <f>整体!F2</f>
        <v>填报日期：2025年4月24日</v>
      </c>
      <c r="G2" s="35"/>
      <c r="H2" s="35"/>
    </row>
    <row r="3" ht="36" customHeight="1" spans="1:8">
      <c r="A3" s="21" t="s">
        <v>107</v>
      </c>
      <c r="B3" s="22"/>
      <c r="C3" s="22" t="s">
        <v>208</v>
      </c>
      <c r="D3" s="22"/>
      <c r="E3" s="22"/>
      <c r="F3" s="22"/>
      <c r="G3" s="22"/>
      <c r="H3" s="22"/>
    </row>
    <row r="4" ht="29" customHeight="1" spans="1:8">
      <c r="A4" s="21" t="s">
        <v>109</v>
      </c>
      <c r="B4" s="22"/>
      <c r="C4" s="23" t="str">
        <f>行政单位离退休!C4</f>
        <v>武汉市蔡甸区残疾人联合会</v>
      </c>
      <c r="D4" s="24"/>
      <c r="E4" s="36" t="s">
        <v>111</v>
      </c>
      <c r="F4" s="22" t="str">
        <f>行政单位离退休!F4</f>
        <v>武汉市蔡甸区残疾人联合会</v>
      </c>
      <c r="G4" s="22"/>
      <c r="H4" s="22"/>
    </row>
    <row r="5" ht="26.5" customHeight="1" spans="1:8">
      <c r="A5" s="21" t="s">
        <v>112</v>
      </c>
      <c r="B5" s="22"/>
      <c r="C5" s="21" t="s">
        <v>113</v>
      </c>
      <c r="D5" s="22"/>
      <c r="E5" s="22"/>
      <c r="F5" s="22"/>
      <c r="G5" s="22"/>
      <c r="H5" s="22"/>
    </row>
    <row r="6" ht="26" customHeight="1" spans="1:8">
      <c r="A6" s="25" t="s">
        <v>114</v>
      </c>
      <c r="B6" s="26"/>
      <c r="C6" s="25" t="s">
        <v>115</v>
      </c>
      <c r="D6" s="26"/>
      <c r="E6" s="26"/>
      <c r="F6" s="26"/>
      <c r="G6" s="26"/>
      <c r="H6" s="26"/>
    </row>
    <row r="7" ht="26.5" customHeight="1" spans="1:8">
      <c r="A7" s="27" t="s">
        <v>116</v>
      </c>
      <c r="B7" s="28"/>
      <c r="C7" s="27" t="s">
        <v>117</v>
      </c>
      <c r="D7" s="28"/>
      <c r="E7" s="28"/>
      <c r="F7" s="28"/>
      <c r="G7" s="28"/>
      <c r="H7" s="28"/>
    </row>
    <row r="8" ht="28" customHeight="1" spans="1:8">
      <c r="A8" s="27" t="s">
        <v>7</v>
      </c>
      <c r="B8" s="28"/>
      <c r="C8" s="28"/>
      <c r="D8" s="27" t="s">
        <v>8</v>
      </c>
      <c r="E8" s="27" t="s">
        <v>9</v>
      </c>
      <c r="F8" s="27" t="s">
        <v>10</v>
      </c>
      <c r="G8" s="27" t="s">
        <v>11</v>
      </c>
      <c r="H8" s="28"/>
    </row>
    <row r="9" ht="27.5" customHeight="1" spans="1:8">
      <c r="A9" s="28"/>
      <c r="B9" s="28"/>
      <c r="C9" s="27" t="s">
        <v>118</v>
      </c>
      <c r="D9" s="29">
        <v>52</v>
      </c>
      <c r="E9" s="29">
        <v>52</v>
      </c>
      <c r="F9" s="37">
        <f>E9/D9</f>
        <v>1</v>
      </c>
      <c r="G9" s="28">
        <f>F9*20</f>
        <v>20</v>
      </c>
      <c r="H9" s="28"/>
    </row>
    <row r="10" ht="28.5" customHeight="1" spans="1:9">
      <c r="A10" s="27" t="s">
        <v>119</v>
      </c>
      <c r="B10" s="27" t="s">
        <v>16</v>
      </c>
      <c r="C10" s="27" t="s">
        <v>17</v>
      </c>
      <c r="D10" s="27" t="s">
        <v>18</v>
      </c>
      <c r="E10" s="28"/>
      <c r="F10" s="27" t="s">
        <v>19</v>
      </c>
      <c r="G10" s="27" t="s">
        <v>20</v>
      </c>
      <c r="H10" s="27" t="s">
        <v>21</v>
      </c>
      <c r="I10">
        <f>SUM(H11:H15)</f>
        <v>80</v>
      </c>
    </row>
    <row r="11" ht="35" customHeight="1" spans="1:8">
      <c r="A11" s="28"/>
      <c r="B11" s="27" t="s">
        <v>22</v>
      </c>
      <c r="C11" s="30" t="s">
        <v>39</v>
      </c>
      <c r="D11" s="28" t="s">
        <v>209</v>
      </c>
      <c r="E11" s="28"/>
      <c r="F11" s="28" t="s">
        <v>41</v>
      </c>
      <c r="G11" s="28" t="s">
        <v>41</v>
      </c>
      <c r="H11" s="28">
        <v>20</v>
      </c>
    </row>
    <row r="12" ht="35" customHeight="1" spans="1:8">
      <c r="A12" s="28"/>
      <c r="B12" s="28"/>
      <c r="C12" s="31"/>
      <c r="D12" s="28" t="s">
        <v>210</v>
      </c>
      <c r="E12" s="28"/>
      <c r="F12" s="28" t="s">
        <v>122</v>
      </c>
      <c r="G12" s="28" t="s">
        <v>122</v>
      </c>
      <c r="H12" s="28">
        <v>20</v>
      </c>
    </row>
    <row r="13" ht="35" customHeight="1" spans="1:8">
      <c r="A13" s="28"/>
      <c r="B13" s="28"/>
      <c r="C13" s="31"/>
      <c r="D13" s="28" t="s">
        <v>211</v>
      </c>
      <c r="E13" s="28"/>
      <c r="F13" s="28" t="s">
        <v>41</v>
      </c>
      <c r="G13" s="28" t="s">
        <v>41</v>
      </c>
      <c r="H13" s="28">
        <v>20</v>
      </c>
    </row>
    <row r="14" ht="35" customHeight="1" spans="1:8">
      <c r="A14" s="28"/>
      <c r="B14" s="28"/>
      <c r="C14" s="28" t="s">
        <v>123</v>
      </c>
      <c r="D14" s="28" t="s">
        <v>212</v>
      </c>
      <c r="E14" s="28"/>
      <c r="F14" s="38" t="s">
        <v>137</v>
      </c>
      <c r="G14" s="38" t="s">
        <v>137</v>
      </c>
      <c r="H14" s="28">
        <v>10</v>
      </c>
    </row>
    <row r="15" ht="46" customHeight="1" spans="1:8">
      <c r="A15" s="28"/>
      <c r="B15" s="27" t="s">
        <v>45</v>
      </c>
      <c r="C15" s="28" t="s">
        <v>125</v>
      </c>
      <c r="D15" s="28" t="s">
        <v>213</v>
      </c>
      <c r="E15" s="28"/>
      <c r="F15" s="38">
        <v>1</v>
      </c>
      <c r="G15" s="38">
        <v>1</v>
      </c>
      <c r="H15" s="28">
        <v>10</v>
      </c>
    </row>
    <row r="16" ht="26.5" customHeight="1" spans="1:8">
      <c r="A16" s="32" t="s">
        <v>100</v>
      </c>
      <c r="B16" s="30">
        <f>G9+I10</f>
        <v>100</v>
      </c>
      <c r="C16" s="30"/>
      <c r="D16" s="30"/>
      <c r="E16" s="30"/>
      <c r="F16" s="30"/>
      <c r="G16" s="30"/>
      <c r="H16" s="30"/>
    </row>
    <row r="17" ht="46" customHeight="1" spans="1:8">
      <c r="A17" s="33" t="s">
        <v>101</v>
      </c>
      <c r="B17" s="22"/>
      <c r="C17" s="22" t="s">
        <v>102</v>
      </c>
      <c r="D17" s="22"/>
      <c r="E17" s="22"/>
      <c r="F17" s="22"/>
      <c r="G17" s="22"/>
      <c r="H17" s="22"/>
    </row>
    <row r="18" ht="46" customHeight="1" spans="1:8">
      <c r="A18" s="33" t="s">
        <v>103</v>
      </c>
      <c r="B18" s="22"/>
      <c r="C18" s="22"/>
      <c r="D18" s="22"/>
      <c r="E18" s="22"/>
      <c r="F18" s="22"/>
      <c r="G18" s="22"/>
      <c r="H18" s="22"/>
    </row>
    <row r="19" ht="136" customHeight="1" spans="1:8">
      <c r="A19" s="34" t="s">
        <v>126</v>
      </c>
      <c r="B19" s="34"/>
      <c r="C19" s="34"/>
      <c r="D19" s="34"/>
      <c r="E19" s="34"/>
      <c r="F19" s="34"/>
      <c r="G19" s="34"/>
      <c r="H19" s="34"/>
    </row>
  </sheetData>
  <autoFilter xmlns:etc="http://www.wps.cn/officeDocument/2017/etCustomData" ref="A1:I19" etc:filterBottomFollowUsedRange="0">
    <extLst/>
  </autoFilter>
  <mergeCells count="32">
    <mergeCell ref="A1:H1"/>
    <mergeCell ref="A2:E2"/>
    <mergeCell ref="F2:H2"/>
    <mergeCell ref="A3:B3"/>
    <mergeCell ref="C3:H3"/>
    <mergeCell ref="A4:B4"/>
    <mergeCell ref="C4:D4"/>
    <mergeCell ref="F4:H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H19"/>
    <mergeCell ref="A10:A15"/>
    <mergeCell ref="B11:B13"/>
    <mergeCell ref="C11:C13"/>
    <mergeCell ref="A8:B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整体</vt:lpstr>
      <vt:lpstr>行政单位离退休</vt:lpstr>
      <vt:lpstr>行政运行</vt:lpstr>
      <vt:lpstr>一般行政管理事务</vt:lpstr>
      <vt:lpstr>残疾人康复</vt:lpstr>
      <vt:lpstr>残疾人就业</vt:lpstr>
      <vt:lpstr>其他残疾人事业支出</vt:lpstr>
      <vt:lpstr>社会福利彩票</vt:lpstr>
      <vt:lpstr>事业的彩票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clcl</cp:lastModifiedBy>
  <dcterms:created xsi:type="dcterms:W3CDTF">2025-04-23T21:51:00Z</dcterms:created>
  <dcterms:modified xsi:type="dcterms:W3CDTF">2025-12-11T16:14:09Z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2025-04-23T13:51:10Z</vt:filetime>
  </property>
  <property fmtid="{D5CDD505-2E9C-101B-9397-08002B2CF9AE}" pid="4" name="UsrData">
    <vt:lpwstr>68087fccbfc444001fdde355wl</vt:lpwstr>
  </property>
  <property fmtid="{D5CDD505-2E9C-101B-9397-08002B2CF9AE}" pid="5" name="ICV">
    <vt:lpwstr>528339F93547EBB4517D3A69ABFA7A29_43</vt:lpwstr>
  </property>
  <property fmtid="{D5CDD505-2E9C-101B-9397-08002B2CF9AE}" pid="6" name="KSOProductBuildVer">
    <vt:lpwstr>2052-12.1.2.22550</vt:lpwstr>
  </property>
  <property fmtid="{D5CDD505-2E9C-101B-9397-08002B2CF9AE}" pid="7" name="KSOReadingLayout">
    <vt:bool>true</vt:bool>
  </property>
</Properties>
</file>